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31d2ac084464833/Business/Webinars/ApaLibNET Release 2.18.0/"/>
    </mc:Choice>
  </mc:AlternateContent>
  <xr:revisionPtr revIDLastSave="0" documentId="8_{813F0699-9CA0-457A-9789-ACC7040FA21E}" xr6:coauthVersionLast="47" xr6:coauthVersionMax="47" xr10:uidLastSave="{00000000-0000-0000-0000-000000000000}"/>
  <bookViews>
    <workbookView xWindow="-93" yWindow="-93" windowWidth="25786" windowHeight="13866" xr2:uid="{87621FF2-5D55-4291-B14D-4E1E2690629D}"/>
  </bookViews>
  <sheets>
    <sheet name="Vector Autoregressive Exampl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" i="1" l="1" a="1"/>
  <c r="O9" i="1" s="1"/>
  <c r="G17" i="1" a="1"/>
  <c r="G17" i="1" s="1"/>
  <c r="AG6" i="1" l="1" a="1"/>
  <c r="AG6" i="1" s="1"/>
  <c r="X6" i="1" a="1"/>
  <c r="X6" i="1" s="1"/>
  <c r="AA6" i="1" l="1" a="1"/>
  <c r="AA6" i="1" s="1"/>
  <c r="R9" i="1" a="1"/>
  <c r="R9" i="1" s="1"/>
  <c r="J9" i="1" a="1"/>
  <c r="J9" i="1" s="1"/>
  <c r="G24" i="1" a="1"/>
  <c r="G24" i="1" s="1"/>
  <c r="G9" i="1" a="1"/>
  <c r="G9" i="1" s="1"/>
  <c r="U17" i="1" a="1"/>
  <c r="U17" i="1" s="1"/>
  <c r="R17" i="1" a="1"/>
  <c r="R17" i="1" s="1"/>
  <c r="G23" i="1" a="1"/>
  <c r="G23" i="1" s="1"/>
  <c r="R13" i="1" a="1"/>
  <c r="R13" i="1" s="1"/>
  <c r="AA11" i="1" l="1" a="1"/>
  <c r="AA1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Andreas Steiner</author>
  </authors>
  <commentList>
    <comment ref="L5" authorId="0" shapeId="0" xr:uid="{38F2C3C9-AD64-4D07-AFD6-2E99C0F4002D}">
      <text>
        <r>
          <rPr>
            <b/>
            <sz val="9"/>
            <color indexed="81"/>
            <rFont val="Tahoma"/>
            <family val="2"/>
          </rPr>
          <t>-1: Negative GDP Shock
+1: Positive GDP Shock
-2: Negative U Shock
+2: Positive U Shock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<sst xmlns="http://schemas.openxmlformats.org/spreadsheetml/2006/main" count="46" uniqueCount="31">
  <si>
    <t>dates</t>
  </si>
  <si>
    <t>GDP</t>
  </si>
  <si>
    <t>U</t>
  </si>
  <si>
    <t>Order</t>
  </si>
  <si>
    <t>WithIntercept</t>
  </si>
  <si>
    <t>const</t>
  </si>
  <si>
    <t>ACF</t>
  </si>
  <si>
    <t>PACF</t>
  </si>
  <si>
    <t>GDP-1</t>
  </si>
  <si>
    <t>GDP-2</t>
  </si>
  <si>
    <t>U-1</t>
  </si>
  <si>
    <t>U-2</t>
  </si>
  <si>
    <r>
      <t xml:space="preserve">  R</t>
    </r>
    <r>
      <rPr>
        <vertAlign val="superscript"/>
        <sz val="11"/>
        <color theme="1"/>
        <rFont val="Aptos"/>
        <family val="2"/>
      </rPr>
      <t>2</t>
    </r>
    <r>
      <rPr>
        <sz val="11"/>
        <color theme="1"/>
        <rFont val="Aptos"/>
        <family val="2"/>
      </rPr>
      <t xml:space="preserve"> Equations</t>
    </r>
  </si>
  <si>
    <r>
      <t>VAR Model R</t>
    </r>
    <r>
      <rPr>
        <vertAlign val="superscript"/>
        <sz val="11"/>
        <color theme="1"/>
        <rFont val="Aptos"/>
        <family val="2"/>
      </rPr>
      <t>2</t>
    </r>
  </si>
  <si>
    <t>DATA</t>
  </si>
  <si>
    <t>IMPULSE/RESPONSE FUNCTIONS</t>
  </si>
  <si>
    <t>nAhead</t>
  </si>
  <si>
    <t>Shock</t>
  </si>
  <si>
    <t>Time Index</t>
  </si>
  <si>
    <t>Response Functions</t>
  </si>
  <si>
    <t>ANALYSIS OF RESIDUALS</t>
  </si>
  <si>
    <t>Residual Covariances</t>
  </si>
  <si>
    <t>Residual Correlations</t>
  </si>
  <si>
    <t>FITTED DATA</t>
  </si>
  <si>
    <t>COMPANION MATRIX</t>
  </si>
  <si>
    <t>…absolute Eigenvalues &gt; 1 indicate that the VAR model is not stable</t>
  </si>
  <si>
    <t>EXPLANATORY VARIABLES</t>
  </si>
  <si>
    <t>t-Values</t>
  </si>
  <si>
    <t>Parameters</t>
  </si>
  <si>
    <t>VAR MODEL ESTIMATION</t>
  </si>
  <si>
    <t>FORECASTING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</si>
</sst>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_ * #,##0.0000_ ;_ * \-#,##0.0000_ ;_ * &quot;-&quot;??_ ;_ @_ "/>
    <numFmt numFmtId="165" formatCode="_ * #,##0_ ;_ * \-#,##0_ ;_ * &quot;-&quot;??_ ;_ @_ "/>
    <numFmt numFmtId="166" formatCode="0.0000"/>
    <numFmt numFmtId="167" formatCode="0.00000"/>
    <numFmt numFmtId="168" formatCode="_ * #,##0.00000_ ;_ * \-#,##0.00000_ ;_ * &quot;-&quot;??_ ;_ @_ "/>
  </numFmts>
  <fonts count="23" x14ac:knownFonts="1">
    <font>
      <sz val="11"/>
      <color theme="1"/>
      <name val="Aptos"/>
      <family val="2"/>
    </font>
    <font>
      <sz val="11"/>
      <color theme="1"/>
      <name val="Aptos"/>
      <family val="2"/>
    </font>
    <font>
      <sz val="18"/>
      <color theme="3"/>
      <name val="Aptos Display"/>
      <family val="2"/>
      <scheme val="major"/>
    </font>
    <font>
      <b/>
      <sz val="15"/>
      <color theme="3"/>
      <name val="Aptos"/>
      <family val="2"/>
    </font>
    <font>
      <b/>
      <sz val="13"/>
      <color theme="3"/>
      <name val="Aptos"/>
      <family val="2"/>
    </font>
    <font>
      <b/>
      <sz val="11"/>
      <color theme="3"/>
      <name val="Aptos"/>
      <family val="2"/>
    </font>
    <font>
      <sz val="11"/>
      <color rgb="FF006100"/>
      <name val="Aptos"/>
      <family val="2"/>
    </font>
    <font>
      <sz val="11"/>
      <color rgb="FF9C0006"/>
      <name val="Aptos"/>
      <family val="2"/>
    </font>
    <font>
      <sz val="11"/>
      <color rgb="FF9C5700"/>
      <name val="Aptos"/>
      <family val="2"/>
    </font>
    <font>
      <sz val="11"/>
      <color rgb="FF3F3F76"/>
      <name val="Aptos"/>
      <family val="2"/>
    </font>
    <font>
      <b/>
      <sz val="11"/>
      <color rgb="FF3F3F3F"/>
      <name val="Aptos"/>
      <family val="2"/>
    </font>
    <font>
      <b/>
      <sz val="11"/>
      <color rgb="FFFA7D00"/>
      <name val="Aptos"/>
      <family val="2"/>
    </font>
    <font>
      <sz val="11"/>
      <color rgb="FFFA7D00"/>
      <name val="Aptos"/>
      <family val="2"/>
    </font>
    <font>
      <b/>
      <sz val="11"/>
      <color theme="0"/>
      <name val="Aptos"/>
      <family val="2"/>
    </font>
    <font>
      <sz val="11"/>
      <color rgb="FFFF0000"/>
      <name val="Aptos"/>
      <family val="2"/>
    </font>
    <font>
      <i/>
      <sz val="11"/>
      <color rgb="FF7F7F7F"/>
      <name val="Aptos"/>
      <family val="2"/>
    </font>
    <font>
      <b/>
      <sz val="11"/>
      <color theme="1"/>
      <name val="Aptos"/>
      <family val="2"/>
    </font>
    <font>
      <sz val="11"/>
      <color theme="0"/>
      <name val="Aptos"/>
      <family val="2"/>
    </font>
    <font>
      <vertAlign val="superscript"/>
      <sz val="11"/>
      <color theme="1"/>
      <name val="Aptos"/>
      <family val="2"/>
    </font>
    <font>
      <b/>
      <sz val="9"/>
      <color indexed="81"/>
      <name val="Tahoma"/>
      <family val="2"/>
    </font>
    <font>
      <sz val="11"/>
      <color theme="9"/>
      <name val="Aptos"/>
      <family val="2"/>
    </font>
    <font>
      <sz val="8"/>
      <color theme="1"/>
      <name val="Aptos"/>
      <family val="2"/>
    </font>
    <font>
      <sz val="11"/>
      <color rgb="FFC00000"/>
      <name val="Aptos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right"/>
    </xf>
    <xf numFmtId="10" fontId="0" fillId="0" borderId="0" xfId="2" applyNumberFormat="1" applyFont="1"/>
    <xf numFmtId="43" fontId="0" fillId="0" borderId="0" xfId="1" applyFont="1"/>
    <xf numFmtId="164" fontId="0" fillId="0" borderId="0" xfId="1" applyNumberFormat="1" applyFont="1"/>
    <xf numFmtId="0" fontId="16" fillId="0" borderId="0" xfId="0" applyFont="1"/>
    <xf numFmtId="2" fontId="0" fillId="0" borderId="0" xfId="1" applyNumberFormat="1" applyFont="1"/>
    <xf numFmtId="165" fontId="0" fillId="0" borderId="0" xfId="1" applyNumberFormat="1" applyFont="1"/>
    <xf numFmtId="164" fontId="16" fillId="0" borderId="0" xfId="1" applyNumberFormat="1" applyFont="1"/>
    <xf numFmtId="164" fontId="20" fillId="0" borderId="0" xfId="1" applyNumberFormat="1" applyFont="1"/>
    <xf numFmtId="10" fontId="20" fillId="0" borderId="0" xfId="2" applyNumberFormat="1" applyFont="1"/>
    <xf numFmtId="164" fontId="0" fillId="0" borderId="0" xfId="1" applyNumberFormat="1" applyFont="1" applyAlignment="1">
      <alignment horizontal="right"/>
    </xf>
    <xf numFmtId="164" fontId="0" fillId="0" borderId="0" xfId="1" applyNumberFormat="1" applyFont="1" applyAlignment="1"/>
    <xf numFmtId="2" fontId="20" fillId="0" borderId="0" xfId="1" applyNumberFormat="1" applyFont="1"/>
    <xf numFmtId="165" fontId="16" fillId="0" borderId="0" xfId="1" applyNumberFormat="1" applyFont="1"/>
    <xf numFmtId="166" fontId="20" fillId="0" borderId="0" xfId="1" applyNumberFormat="1" applyFont="1"/>
    <xf numFmtId="164" fontId="21" fillId="0" borderId="0" xfId="1" applyNumberFormat="1" applyFont="1"/>
    <xf numFmtId="164" fontId="22" fillId="0" borderId="0" xfId="1" applyNumberFormat="1" applyFont="1"/>
    <xf numFmtId="167" fontId="0" fillId="0" borderId="0" xfId="0" applyNumberFormat="1"/>
    <xf numFmtId="1" fontId="20" fillId="0" borderId="0" xfId="1" applyNumberFormat="1" applyFont="1"/>
    <xf numFmtId="2" fontId="0" fillId="0" borderId="0" xfId="0" applyNumberFormat="1"/>
    <xf numFmtId="168" fontId="0" fillId="0" borderId="0" xfId="1" applyNumberFormat="1" applyFont="1"/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1" builtinId="3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Per cent" xfId="2" builtinId="5"/>
    <cellStyle name="Title" xfId="3" builtinId="15" customBuiltin="1"/>
    <cellStyle name="Total" xfId="19" builtinId="25" customBuiltin="1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'Vector Autoregressive Example'!$C$3</c:f>
              <c:strCache>
                <c:ptCount val="1"/>
                <c:pt idx="0">
                  <c:v>GDP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'Vector Autoregressive Example'!$C$4:$C$162</c:f>
              <c:numCache>
                <c:formatCode>_ * #,##0.0000_ ;_ * \-#,##0.0000_ ;_ * "-"??_ ;_ @_ </c:formatCode>
                <c:ptCount val="159"/>
                <c:pt idx="0">
                  <c:v>0.85443952000000001</c:v>
                </c:pt>
                <c:pt idx="1">
                  <c:v>1.2100903999999999E-2</c:v>
                </c:pt>
                <c:pt idx="2">
                  <c:v>-8.5058469999999997E-2</c:v>
                </c:pt>
                <c:pt idx="3">
                  <c:v>-2.0765859</c:v>
                </c:pt>
                <c:pt idx="4">
                  <c:v>-1.4918681</c:v>
                </c:pt>
                <c:pt idx="5">
                  <c:v>-0.14913989</c:v>
                </c:pt>
                <c:pt idx="6">
                  <c:v>-1.8979037000000001</c:v>
                </c:pt>
                <c:pt idx="7">
                  <c:v>3.0831490000000001</c:v>
                </c:pt>
                <c:pt idx="8">
                  <c:v>1.9107717</c:v>
                </c:pt>
                <c:pt idx="9">
                  <c:v>2.7765854999999999</c:v>
                </c:pt>
                <c:pt idx="10">
                  <c:v>1.9026406</c:v>
                </c:pt>
                <c:pt idx="11">
                  <c:v>1.167432</c:v>
                </c:pt>
                <c:pt idx="12">
                  <c:v>1.6873319</c:v>
                </c:pt>
                <c:pt idx="13">
                  <c:v>1.2963391</c:v>
                </c:pt>
                <c:pt idx="14">
                  <c:v>-0.44755647999999998</c:v>
                </c:pt>
                <c:pt idx="15">
                  <c:v>6.2911729999999999E-2</c:v>
                </c:pt>
                <c:pt idx="16">
                  <c:v>-1.1471396</c:v>
                </c:pt>
                <c:pt idx="17">
                  <c:v>-9.3572959999999993E-3</c:v>
                </c:pt>
                <c:pt idx="18">
                  <c:v>1.1481001</c:v>
                </c:pt>
                <c:pt idx="19">
                  <c:v>0.82770438000000002</c:v>
                </c:pt>
                <c:pt idx="20">
                  <c:v>3.2880779999999998E-2</c:v>
                </c:pt>
                <c:pt idx="21">
                  <c:v>-1.3706103999999999</c:v>
                </c:pt>
                <c:pt idx="22">
                  <c:v>-1.7156662</c:v>
                </c:pt>
                <c:pt idx="23">
                  <c:v>-2.3034690000000002</c:v>
                </c:pt>
                <c:pt idx="24">
                  <c:v>-1.3046930000000001</c:v>
                </c:pt>
                <c:pt idx="25">
                  <c:v>0.28600947999999998</c:v>
                </c:pt>
                <c:pt idx="26">
                  <c:v>0.55036837999999999</c:v>
                </c:pt>
                <c:pt idx="27">
                  <c:v>1.2122501000000001</c:v>
                </c:pt>
                <c:pt idx="28">
                  <c:v>0.18374657999999999</c:v>
                </c:pt>
                <c:pt idx="29">
                  <c:v>0.41807062</c:v>
                </c:pt>
                <c:pt idx="30">
                  <c:v>-3.2868420000000002E-2</c:v>
                </c:pt>
                <c:pt idx="31">
                  <c:v>-1.1035648</c:v>
                </c:pt>
                <c:pt idx="32">
                  <c:v>-0.45162995</c:v>
                </c:pt>
                <c:pt idx="33">
                  <c:v>-0.83361331999999999</c:v>
                </c:pt>
                <c:pt idx="34">
                  <c:v>0.19720425</c:v>
                </c:pt>
                <c:pt idx="35">
                  <c:v>-8.4857194999999996E-2</c:v>
                </c:pt>
                <c:pt idx="36">
                  <c:v>-0.96379004999999995</c:v>
                </c:pt>
                <c:pt idx="37">
                  <c:v>-0.32135438</c:v>
                </c:pt>
                <c:pt idx="38">
                  <c:v>-2.4677587999999999</c:v>
                </c:pt>
                <c:pt idx="39">
                  <c:v>-2.9562422000000002</c:v>
                </c:pt>
                <c:pt idx="40">
                  <c:v>-0.36946024999999999</c:v>
                </c:pt>
                <c:pt idx="41">
                  <c:v>1.4309362999999999</c:v>
                </c:pt>
                <c:pt idx="42">
                  <c:v>1.4343136000000001</c:v>
                </c:pt>
                <c:pt idx="43">
                  <c:v>0.32809417000000002</c:v>
                </c:pt>
                <c:pt idx="44">
                  <c:v>0.98113267999999998</c:v>
                </c:pt>
                <c:pt idx="45">
                  <c:v>-1.36504</c:v>
                </c:pt>
                <c:pt idx="46">
                  <c:v>-5.6427369999999998E-2</c:v>
                </c:pt>
                <c:pt idx="47">
                  <c:v>0.79556640000000001</c:v>
                </c:pt>
                <c:pt idx="48">
                  <c:v>-1.1933952000000001</c:v>
                </c:pt>
                <c:pt idx="49">
                  <c:v>-0.80988581999999998</c:v>
                </c:pt>
                <c:pt idx="50">
                  <c:v>-1.766635</c:v>
                </c:pt>
                <c:pt idx="51">
                  <c:v>0.12863916</c:v>
                </c:pt>
                <c:pt idx="52">
                  <c:v>0.33102735</c:v>
                </c:pt>
                <c:pt idx="53">
                  <c:v>0.51421287999999998</c:v>
                </c:pt>
                <c:pt idx="54">
                  <c:v>1.3182742999999999</c:v>
                </c:pt>
                <c:pt idx="55">
                  <c:v>0.39626962999999998</c:v>
                </c:pt>
                <c:pt idx="56">
                  <c:v>0.12934488</c:v>
                </c:pt>
                <c:pt idx="57">
                  <c:v>1.9510428999999999E-2</c:v>
                </c:pt>
                <c:pt idx="58">
                  <c:v>-1.0714315999999999</c:v>
                </c:pt>
                <c:pt idx="59">
                  <c:v>0.43860607000000001</c:v>
                </c:pt>
                <c:pt idx="60">
                  <c:v>0.46916927000000003</c:v>
                </c:pt>
                <c:pt idx="61">
                  <c:v>0.82638975000000003</c:v>
                </c:pt>
                <c:pt idx="62">
                  <c:v>-0.18977574</c:v>
                </c:pt>
                <c:pt idx="63">
                  <c:v>1.3044893</c:v>
                </c:pt>
                <c:pt idx="64">
                  <c:v>-5.2501770000000003E-2</c:v>
                </c:pt>
                <c:pt idx="65">
                  <c:v>9.6555680000000005E-2</c:v>
                </c:pt>
                <c:pt idx="66">
                  <c:v>-0.47857767000000001</c:v>
                </c:pt>
                <c:pt idx="67">
                  <c:v>1.2378514</c:v>
                </c:pt>
                <c:pt idx="68">
                  <c:v>0.53205975000000005</c:v>
                </c:pt>
                <c:pt idx="69">
                  <c:v>0.67376720000000001</c:v>
                </c:pt>
                <c:pt idx="70">
                  <c:v>1.3688663000000001</c:v>
                </c:pt>
                <c:pt idx="71">
                  <c:v>1.0537943999999999</c:v>
                </c:pt>
                <c:pt idx="72">
                  <c:v>-0.64590809999999999</c:v>
                </c:pt>
                <c:pt idx="73">
                  <c:v>0.11363711</c:v>
                </c:pt>
                <c:pt idx="74">
                  <c:v>-0.41566809999999998</c:v>
                </c:pt>
                <c:pt idx="75">
                  <c:v>-0.34219830000000001</c:v>
                </c:pt>
                <c:pt idx="76">
                  <c:v>-0.30987747999999998</c:v>
                </c:pt>
                <c:pt idx="77">
                  <c:v>0.52499642000000002</c:v>
                </c:pt>
                <c:pt idx="78">
                  <c:v>-0.34353085</c:v>
                </c:pt>
                <c:pt idx="79">
                  <c:v>0.24805179999999999</c:v>
                </c:pt>
                <c:pt idx="80">
                  <c:v>0.78139638</c:v>
                </c:pt>
                <c:pt idx="81">
                  <c:v>-0.13145003999999999</c:v>
                </c:pt>
                <c:pt idx="82">
                  <c:v>-1.0023025999999999</c:v>
                </c:pt>
                <c:pt idx="83">
                  <c:v>0.49016932000000002</c:v>
                </c:pt>
                <c:pt idx="84">
                  <c:v>-0.76936411999999998</c:v>
                </c:pt>
                <c:pt idx="85">
                  <c:v>-0.35359497000000001</c:v>
                </c:pt>
                <c:pt idx="86">
                  <c:v>-1.3052808</c:v>
                </c:pt>
                <c:pt idx="87">
                  <c:v>-1.5225431</c:v>
                </c:pt>
                <c:pt idx="88">
                  <c:v>-0.99305770000000004</c:v>
                </c:pt>
                <c:pt idx="89">
                  <c:v>0.30435139999999999</c:v>
                </c:pt>
                <c:pt idx="90">
                  <c:v>-1.8131297</c:v>
                </c:pt>
                <c:pt idx="91">
                  <c:v>1.7433293999999999</c:v>
                </c:pt>
                <c:pt idx="92">
                  <c:v>-0.91390150000000003</c:v>
                </c:pt>
                <c:pt idx="93">
                  <c:v>-0.39471318</c:v>
                </c:pt>
                <c:pt idx="94">
                  <c:v>-0.90984648000000001</c:v>
                </c:pt>
                <c:pt idx="95">
                  <c:v>1.2623821</c:v>
                </c:pt>
                <c:pt idx="96">
                  <c:v>1.0200351999999999</c:v>
                </c:pt>
                <c:pt idx="97">
                  <c:v>0.1292151</c:v>
                </c:pt>
                <c:pt idx="98">
                  <c:v>0.95314007000000001</c:v>
                </c:pt>
                <c:pt idx="99">
                  <c:v>1.4142172</c:v>
                </c:pt>
                <c:pt idx="100">
                  <c:v>-0.65012420000000004</c:v>
                </c:pt>
                <c:pt idx="101">
                  <c:v>-1.0043849</c:v>
                </c:pt>
                <c:pt idx="102">
                  <c:v>-1.5095271E-2</c:v>
                </c:pt>
                <c:pt idx="103">
                  <c:v>-1.1840104</c:v>
                </c:pt>
                <c:pt idx="104">
                  <c:v>-0.34154309999999999</c:v>
                </c:pt>
                <c:pt idx="105">
                  <c:v>-1.9365996999999999</c:v>
                </c:pt>
                <c:pt idx="106">
                  <c:v>-1.5078334</c:v>
                </c:pt>
                <c:pt idx="107">
                  <c:v>-2.5995949999999999</c:v>
                </c:pt>
                <c:pt idx="108">
                  <c:v>0.38770705</c:v>
                </c:pt>
                <c:pt idx="109">
                  <c:v>1.0576015999999999</c:v>
                </c:pt>
                <c:pt idx="110">
                  <c:v>0.75766718</c:v>
                </c:pt>
                <c:pt idx="111">
                  <c:v>1.2356908</c:v>
                </c:pt>
                <c:pt idx="112">
                  <c:v>-0.18030789999999999</c:v>
                </c:pt>
                <c:pt idx="113">
                  <c:v>-0.21055562999999999</c:v>
                </c:pt>
                <c:pt idx="114">
                  <c:v>0.36697714999999997</c:v>
                </c:pt>
                <c:pt idx="115">
                  <c:v>0.7377901</c:v>
                </c:pt>
                <c:pt idx="116">
                  <c:v>0.97465964999999999</c:v>
                </c:pt>
                <c:pt idx="117">
                  <c:v>1.3634124999999999</c:v>
                </c:pt>
                <c:pt idx="118">
                  <c:v>-0.88188794999999998</c:v>
                </c:pt>
                <c:pt idx="119">
                  <c:v>0.25282387000000001</c:v>
                </c:pt>
                <c:pt idx="120">
                  <c:v>2.4845199</c:v>
                </c:pt>
                <c:pt idx="121">
                  <c:v>0.22819914999999999</c:v>
                </c:pt>
                <c:pt idx="122">
                  <c:v>0.60832759999999997</c:v>
                </c:pt>
                <c:pt idx="123">
                  <c:v>-0.62190259999999997</c:v>
                </c:pt>
                <c:pt idx="124">
                  <c:v>-0.71937932999999998</c:v>
                </c:pt>
                <c:pt idx="125">
                  <c:v>0.27378757999999997</c:v>
                </c:pt>
                <c:pt idx="126">
                  <c:v>-0.81541189999999997</c:v>
                </c:pt>
                <c:pt idx="127">
                  <c:v>0.37267818000000003</c:v>
                </c:pt>
                <c:pt idx="128">
                  <c:v>-3.0162463000000002</c:v>
                </c:pt>
                <c:pt idx="129">
                  <c:v>-0.55854890000000001</c:v>
                </c:pt>
                <c:pt idx="130">
                  <c:v>0.63631455000000003</c:v>
                </c:pt>
                <c:pt idx="131">
                  <c:v>1.2913326999999999</c:v>
                </c:pt>
                <c:pt idx="132">
                  <c:v>-0.95984849999999999</c:v>
                </c:pt>
                <c:pt idx="133">
                  <c:v>-0.18297455000000001</c:v>
                </c:pt>
                <c:pt idx="134">
                  <c:v>-2.0316947999999999</c:v>
                </c:pt>
                <c:pt idx="135">
                  <c:v>-2.1463445999999999</c:v>
                </c:pt>
                <c:pt idx="136">
                  <c:v>-0.32584695000000002</c:v>
                </c:pt>
                <c:pt idx="137">
                  <c:v>-1.4270201</c:v>
                </c:pt>
                <c:pt idx="138">
                  <c:v>-0.47299770000000002</c:v>
                </c:pt>
                <c:pt idx="139">
                  <c:v>0.23535771999999999</c:v>
                </c:pt>
                <c:pt idx="140">
                  <c:v>1.6000612999999999</c:v>
                </c:pt>
                <c:pt idx="141">
                  <c:v>0.84039410000000003</c:v>
                </c:pt>
                <c:pt idx="142">
                  <c:v>1.1347240000000001</c:v>
                </c:pt>
                <c:pt idx="143">
                  <c:v>1.9158725999999999</c:v>
                </c:pt>
                <c:pt idx="144">
                  <c:v>0.70740570000000003</c:v>
                </c:pt>
                <c:pt idx="145">
                  <c:v>1.8959673E-2</c:v>
                </c:pt>
                <c:pt idx="146">
                  <c:v>-0.2112011</c:v>
                </c:pt>
                <c:pt idx="147">
                  <c:v>0.56439012</c:v>
                </c:pt>
                <c:pt idx="148">
                  <c:v>-2.0309028E-2</c:v>
                </c:pt>
                <c:pt idx="149">
                  <c:v>0.38671145000000001</c:v>
                </c:pt>
                <c:pt idx="150">
                  <c:v>0.10390447</c:v>
                </c:pt>
                <c:pt idx="151">
                  <c:v>0.96501970000000004</c:v>
                </c:pt>
                <c:pt idx="152">
                  <c:v>-1.0694489</c:v>
                </c:pt>
                <c:pt idx="153">
                  <c:v>-0.41471792000000002</c:v>
                </c:pt>
                <c:pt idx="154">
                  <c:v>-5.5610828000000001E-2</c:v>
                </c:pt>
                <c:pt idx="155">
                  <c:v>0.64180477000000002</c:v>
                </c:pt>
                <c:pt idx="156">
                  <c:v>0.40370777000000002</c:v>
                </c:pt>
                <c:pt idx="157">
                  <c:v>0.3802759</c:v>
                </c:pt>
                <c:pt idx="158">
                  <c:v>0.96375842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0D-49E8-B4F9-BA69E63F8CFE}"/>
            </c:ext>
          </c:extLst>
        </c:ser>
        <c:ser>
          <c:idx val="2"/>
          <c:order val="1"/>
          <c:tx>
            <c:strRef>
              <c:f>'Vector Autoregressive Example'!$D$3</c:f>
              <c:strCache>
                <c:ptCount val="1"/>
                <c:pt idx="0">
                  <c:v>U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'Vector Autoregressive Example'!$D$4:$D$162</c:f>
              <c:numCache>
                <c:formatCode>_ * #,##0.0000_ ;_ * \-#,##0.0000_ ;_ * "-"??_ ;_ @_ </c:formatCode>
                <c:ptCount val="159"/>
                <c:pt idx="0">
                  <c:v>-0.14374997</c:v>
                </c:pt>
                <c:pt idx="1">
                  <c:v>-6.7461752999999999E-2</c:v>
                </c:pt>
                <c:pt idx="2">
                  <c:v>-2.4506938999999998E-2</c:v>
                </c:pt>
                <c:pt idx="3">
                  <c:v>0.78511467000000001</c:v>
                </c:pt>
                <c:pt idx="4">
                  <c:v>1.9614028999999999</c:v>
                </c:pt>
                <c:pt idx="5">
                  <c:v>2.7710243999999999</c:v>
                </c:pt>
                <c:pt idx="6">
                  <c:v>3.0139792999999999</c:v>
                </c:pt>
                <c:pt idx="7">
                  <c:v>2.4236008</c:v>
                </c:pt>
                <c:pt idx="8">
                  <c:v>1.5665557000000001</c:v>
                </c:pt>
                <c:pt idx="9">
                  <c:v>0.60951056000000003</c:v>
                </c:pt>
                <c:pt idx="10">
                  <c:v>0.18579877</c:v>
                </c:pt>
                <c:pt idx="11">
                  <c:v>-0.57124631999999997</c:v>
                </c:pt>
                <c:pt idx="12">
                  <c:v>-0.99495809999999996</c:v>
                </c:pt>
                <c:pt idx="13">
                  <c:v>-0.95200319</c:v>
                </c:pt>
                <c:pt idx="14">
                  <c:v>-0.77571498000000005</c:v>
                </c:pt>
                <c:pt idx="15">
                  <c:v>-1.0994268</c:v>
                </c:pt>
                <c:pt idx="16">
                  <c:v>-1.2231386</c:v>
                </c:pt>
                <c:pt idx="17">
                  <c:v>-0.98018373999999997</c:v>
                </c:pt>
                <c:pt idx="18">
                  <c:v>-1.4038955</c:v>
                </c:pt>
                <c:pt idx="19">
                  <c:v>-1.5609405999999999</c:v>
                </c:pt>
                <c:pt idx="20">
                  <c:v>-1.7179857000000001</c:v>
                </c:pt>
                <c:pt idx="21">
                  <c:v>-1.5750309</c:v>
                </c:pt>
                <c:pt idx="22">
                  <c:v>-0.63207597000000004</c:v>
                </c:pt>
                <c:pt idx="23">
                  <c:v>0.91087894000000003</c:v>
                </c:pt>
                <c:pt idx="24">
                  <c:v>1.4205004999999999</c:v>
                </c:pt>
                <c:pt idx="25">
                  <c:v>1.5634554000000001</c:v>
                </c:pt>
                <c:pt idx="26">
                  <c:v>0.90641017999999995</c:v>
                </c:pt>
                <c:pt idx="27">
                  <c:v>0.28269840000000002</c:v>
                </c:pt>
                <c:pt idx="28">
                  <c:v>-7.4346687999999994E-2</c:v>
                </c:pt>
                <c:pt idx="29">
                  <c:v>-0.39805847</c:v>
                </c:pt>
                <c:pt idx="30">
                  <c:v>-0.28843696000000002</c:v>
                </c:pt>
                <c:pt idx="31">
                  <c:v>-0.51214875000000004</c:v>
                </c:pt>
                <c:pt idx="32">
                  <c:v>-0.36919383</c:v>
                </c:pt>
                <c:pt idx="33">
                  <c:v>-0.45957231999999998</c:v>
                </c:pt>
                <c:pt idx="34">
                  <c:v>-0.48328410999999999</c:v>
                </c:pt>
                <c:pt idx="35">
                  <c:v>-0.70699588999999996</c:v>
                </c:pt>
                <c:pt idx="36">
                  <c:v>-0.56404098000000003</c:v>
                </c:pt>
                <c:pt idx="37">
                  <c:v>-0.45441946999999999</c:v>
                </c:pt>
                <c:pt idx="38">
                  <c:v>0.22186875</c:v>
                </c:pt>
                <c:pt idx="39">
                  <c:v>1.5648237</c:v>
                </c:pt>
                <c:pt idx="40">
                  <c:v>2.6077786000000001</c:v>
                </c:pt>
                <c:pt idx="41">
                  <c:v>2.5507333999999999</c:v>
                </c:pt>
                <c:pt idx="42">
                  <c:v>1.5603549999999999</c:v>
                </c:pt>
                <c:pt idx="43">
                  <c:v>1.0033098</c:v>
                </c:pt>
                <c:pt idx="44">
                  <c:v>0.24626472999999999</c:v>
                </c:pt>
                <c:pt idx="45">
                  <c:v>0.38921963999999998</c:v>
                </c:pt>
                <c:pt idx="46">
                  <c:v>0.69884115000000002</c:v>
                </c:pt>
                <c:pt idx="47">
                  <c:v>0.20846266999999999</c:v>
                </c:pt>
                <c:pt idx="48">
                  <c:v>0.28475087999999998</c:v>
                </c:pt>
                <c:pt idx="49">
                  <c:v>0.56103910000000001</c:v>
                </c:pt>
                <c:pt idx="50">
                  <c:v>1.2706607000000001</c:v>
                </c:pt>
                <c:pt idx="51">
                  <c:v>1.7802822</c:v>
                </c:pt>
                <c:pt idx="52">
                  <c:v>1.9565703999999999</c:v>
                </c:pt>
                <c:pt idx="53">
                  <c:v>1.6995252999999999</c:v>
                </c:pt>
                <c:pt idx="54">
                  <c:v>1.1091469</c:v>
                </c:pt>
                <c:pt idx="55">
                  <c:v>0.51876838000000003</c:v>
                </c:pt>
                <c:pt idx="56">
                  <c:v>0.39505658999999999</c:v>
                </c:pt>
                <c:pt idx="57">
                  <c:v>0.40467819999999999</c:v>
                </c:pt>
                <c:pt idx="58">
                  <c:v>0.34763302000000001</c:v>
                </c:pt>
                <c:pt idx="59">
                  <c:v>0.55725462999999997</c:v>
                </c:pt>
                <c:pt idx="60">
                  <c:v>0.50020944000000001</c:v>
                </c:pt>
                <c:pt idx="61">
                  <c:v>0.24316436</c:v>
                </c:pt>
                <c:pt idx="62">
                  <c:v>0.28611926999999998</c:v>
                </c:pt>
                <c:pt idx="63">
                  <c:v>0.16240747999999999</c:v>
                </c:pt>
                <c:pt idx="64">
                  <c:v>-0.127971</c:v>
                </c:pt>
                <c:pt idx="65">
                  <c:v>-0.35168279000000002</c:v>
                </c:pt>
                <c:pt idx="66">
                  <c:v>-0.40872787999999999</c:v>
                </c:pt>
                <c:pt idx="67">
                  <c:v>-0.49910636000000003</c:v>
                </c:pt>
                <c:pt idx="68">
                  <c:v>-0.75615144999999995</c:v>
                </c:pt>
                <c:pt idx="69">
                  <c:v>-1.0798631999999999</c:v>
                </c:pt>
                <c:pt idx="70">
                  <c:v>-1.3702417</c:v>
                </c:pt>
                <c:pt idx="71">
                  <c:v>-1.6272868</c:v>
                </c:pt>
                <c:pt idx="72">
                  <c:v>-1.6843319999999999</c:v>
                </c:pt>
                <c:pt idx="73">
                  <c:v>-1.7747104</c:v>
                </c:pt>
                <c:pt idx="74">
                  <c:v>-1.8650888999999999</c:v>
                </c:pt>
                <c:pt idx="75">
                  <c:v>-1.7554673999999999</c:v>
                </c:pt>
                <c:pt idx="76">
                  <c:v>-1.7791790999999999</c:v>
                </c:pt>
                <c:pt idx="77">
                  <c:v>-1.8362242</c:v>
                </c:pt>
                <c:pt idx="78">
                  <c:v>-1.7599359999999999</c:v>
                </c:pt>
                <c:pt idx="79">
                  <c:v>-1.9503145</c:v>
                </c:pt>
                <c:pt idx="80">
                  <c:v>-2.1406928999999999</c:v>
                </c:pt>
                <c:pt idx="81">
                  <c:v>-2.1977381</c:v>
                </c:pt>
                <c:pt idx="82">
                  <c:v>-2.3547832</c:v>
                </c:pt>
                <c:pt idx="83">
                  <c:v>-2.3784949000000002</c:v>
                </c:pt>
                <c:pt idx="84">
                  <c:v>-2.3688734</c:v>
                </c:pt>
                <c:pt idx="85">
                  <c:v>-2.2592517999999999</c:v>
                </c:pt>
                <c:pt idx="86">
                  <c:v>-2.2829636</c:v>
                </c:pt>
                <c:pt idx="87">
                  <c:v>-1.7066754</c:v>
                </c:pt>
                <c:pt idx="88">
                  <c:v>-1.1303871999999999</c:v>
                </c:pt>
                <c:pt idx="89">
                  <c:v>-0.75409897000000004</c:v>
                </c:pt>
                <c:pt idx="90">
                  <c:v>-0.11114415</c:v>
                </c:pt>
                <c:pt idx="91">
                  <c:v>-3.4855938000000003E-2</c:v>
                </c:pt>
                <c:pt idx="92">
                  <c:v>-9.1901024999999997E-2</c:v>
                </c:pt>
                <c:pt idx="93">
                  <c:v>1.7720488999999999E-2</c:v>
                </c:pt>
                <c:pt idx="94">
                  <c:v>-0.1059913</c:v>
                </c:pt>
                <c:pt idx="95">
                  <c:v>-0.29636968000000002</c:v>
                </c:pt>
                <c:pt idx="96">
                  <c:v>-0.38674817</c:v>
                </c:pt>
                <c:pt idx="97">
                  <c:v>-0.54379325999999995</c:v>
                </c:pt>
                <c:pt idx="98">
                  <c:v>-0.76750503999999997</c:v>
                </c:pt>
                <c:pt idx="99">
                  <c:v>-1.2245501999999999</c:v>
                </c:pt>
                <c:pt idx="100">
                  <c:v>-1.248262</c:v>
                </c:pt>
                <c:pt idx="101">
                  <c:v>-1.4053070999999999</c:v>
                </c:pt>
                <c:pt idx="102">
                  <c:v>-1.4623522</c:v>
                </c:pt>
                <c:pt idx="103">
                  <c:v>-1.1193974</c:v>
                </c:pt>
                <c:pt idx="104">
                  <c:v>-1.0764425</c:v>
                </c:pt>
                <c:pt idx="105">
                  <c:v>-0.66682094999999997</c:v>
                </c:pt>
                <c:pt idx="106">
                  <c:v>0.27613396000000001</c:v>
                </c:pt>
                <c:pt idx="107">
                  <c:v>1.9190889</c:v>
                </c:pt>
                <c:pt idx="108">
                  <c:v>2.4953770999999998</c:v>
                </c:pt>
                <c:pt idx="109">
                  <c:v>2.0716652999999998</c:v>
                </c:pt>
                <c:pt idx="110">
                  <c:v>1.8812868</c:v>
                </c:pt>
                <c:pt idx="111">
                  <c:v>1.2909082999999999</c:v>
                </c:pt>
                <c:pt idx="112">
                  <c:v>1.1005298999999999</c:v>
                </c:pt>
                <c:pt idx="113">
                  <c:v>1.2434848000000001</c:v>
                </c:pt>
                <c:pt idx="114">
                  <c:v>1.2531064000000001</c:v>
                </c:pt>
                <c:pt idx="115">
                  <c:v>0.96272789000000003</c:v>
                </c:pt>
                <c:pt idx="116">
                  <c:v>0.57234940000000001</c:v>
                </c:pt>
                <c:pt idx="117">
                  <c:v>0.31530430999999998</c:v>
                </c:pt>
                <c:pt idx="118">
                  <c:v>5.8259225999999997E-2</c:v>
                </c:pt>
                <c:pt idx="119">
                  <c:v>-0.29878596000000002</c:v>
                </c:pt>
                <c:pt idx="120">
                  <c:v>-0.65583104999999997</c:v>
                </c:pt>
                <c:pt idx="121">
                  <c:v>-0.64620953000000003</c:v>
                </c:pt>
                <c:pt idx="122">
                  <c:v>-0.80325462000000003</c:v>
                </c:pt>
                <c:pt idx="123">
                  <c:v>-0.86029971000000005</c:v>
                </c:pt>
                <c:pt idx="124">
                  <c:v>-1.0506781999999999</c:v>
                </c:pt>
                <c:pt idx="125">
                  <c:v>-0.90772328000000002</c:v>
                </c:pt>
                <c:pt idx="126">
                  <c:v>-0.83143507000000005</c:v>
                </c:pt>
                <c:pt idx="127">
                  <c:v>-0.52181354999999996</c:v>
                </c:pt>
                <c:pt idx="128">
                  <c:v>0.48780795999999998</c:v>
                </c:pt>
                <c:pt idx="129">
                  <c:v>0.79742957000000003</c:v>
                </c:pt>
                <c:pt idx="130">
                  <c:v>0.50705109000000004</c:v>
                </c:pt>
                <c:pt idx="131">
                  <c:v>0.51667260000000004</c:v>
                </c:pt>
                <c:pt idx="132">
                  <c:v>0.45962752000000001</c:v>
                </c:pt>
                <c:pt idx="133">
                  <c:v>0.43591573</c:v>
                </c:pt>
                <c:pt idx="134">
                  <c:v>1.2455372</c:v>
                </c:pt>
                <c:pt idx="135">
                  <c:v>1.8218255000000001</c:v>
                </c:pt>
                <c:pt idx="136">
                  <c:v>2.3981137000000001</c:v>
                </c:pt>
                <c:pt idx="137">
                  <c:v>2.8410685999999998</c:v>
                </c:pt>
                <c:pt idx="138">
                  <c:v>3.5840238000000002</c:v>
                </c:pt>
                <c:pt idx="139">
                  <c:v>3.2603119999999999</c:v>
                </c:pt>
                <c:pt idx="140">
                  <c:v>3.0032662000000001</c:v>
                </c:pt>
                <c:pt idx="141">
                  <c:v>2.2128880999999998</c:v>
                </c:pt>
                <c:pt idx="142">
                  <c:v>1.3558429999999999</c:v>
                </c:pt>
                <c:pt idx="143">
                  <c:v>0.66546455999999998</c:v>
                </c:pt>
                <c:pt idx="144">
                  <c:v>0.20841937999999999</c:v>
                </c:pt>
                <c:pt idx="145">
                  <c:v>0.18470759</c:v>
                </c:pt>
                <c:pt idx="146">
                  <c:v>2.7662504000000001E-2</c:v>
                </c:pt>
                <c:pt idx="147">
                  <c:v>-6.2715982000000003E-2</c:v>
                </c:pt>
                <c:pt idx="148">
                  <c:v>-1.9761068999999999E-2</c:v>
                </c:pt>
                <c:pt idx="149">
                  <c:v>-0.14347286000000001</c:v>
                </c:pt>
                <c:pt idx="150">
                  <c:v>-0.33385134</c:v>
                </c:pt>
                <c:pt idx="151">
                  <c:v>-0.35756313000000001</c:v>
                </c:pt>
                <c:pt idx="152">
                  <c:v>-0.24794151</c:v>
                </c:pt>
                <c:pt idx="153">
                  <c:v>-0.4716533</c:v>
                </c:pt>
                <c:pt idx="154">
                  <c:v>-0.62869849</c:v>
                </c:pt>
                <c:pt idx="155">
                  <c:v>-0.88574357000000004</c:v>
                </c:pt>
                <c:pt idx="156">
                  <c:v>-1.2427887</c:v>
                </c:pt>
                <c:pt idx="157">
                  <c:v>-1.5331671</c:v>
                </c:pt>
                <c:pt idx="158">
                  <c:v>-1.7235456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70D-49E8-B4F9-BA69E63F8C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22093680"/>
        <c:axId val="1222077360"/>
      </c:lineChart>
      <c:catAx>
        <c:axId val="122209368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222077360"/>
        <c:crosses val="autoZero"/>
        <c:auto val="1"/>
        <c:lblAlgn val="ctr"/>
        <c:lblOffset val="100"/>
        <c:noMultiLvlLbl val="0"/>
      </c:catAx>
      <c:valAx>
        <c:axId val="122207736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_ * #,##0.0000_ ;_ * \-#,##0.0000_ ;_ * &quot;-&quot;??_ ;_ @_ " sourceLinked="1"/>
        <c:majorTickMark val="none"/>
        <c:minorTickMark val="none"/>
        <c:tickLblPos val="nextTo"/>
        <c:crossAx val="1222093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Impulse/Response</a:t>
            </a:r>
            <a:r>
              <a:rPr lang="en-GB" baseline="0"/>
              <a:t> Functions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'Vector Autoregressive Example'!$G$8</c:f>
              <c:strCache>
                <c:ptCount val="1"/>
                <c:pt idx="0">
                  <c:v> GDP 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'Vector Autoregressive Example'!$J$11:$J$111</c:f>
              <c:numCache>
                <c:formatCode>0.00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numCache>
            </c:numRef>
          </c:xVal>
          <c:yVal>
            <c:numRef>
              <c:f>'Vector Autoregressive Example'!$K$11:$K$111</c:f>
              <c:numCache>
                <c:formatCode>0.00</c:formatCode>
                <c:ptCount val="101"/>
                <c:pt idx="0">
                  <c:v>-0.12549179326780593</c:v>
                </c:pt>
                <c:pt idx="1">
                  <c:v>-2.5683573117804323E-2</c:v>
                </c:pt>
                <c:pt idx="2">
                  <c:v>2.842071363287596E-2</c:v>
                </c:pt>
                <c:pt idx="3">
                  <c:v>6.5829639119757533E-2</c:v>
                </c:pt>
                <c:pt idx="4">
                  <c:v>8.5366198410209496E-2</c:v>
                </c:pt>
                <c:pt idx="5">
                  <c:v>9.0841179173651962E-2</c:v>
                </c:pt>
                <c:pt idx="6">
                  <c:v>8.5924728438053474E-2</c:v>
                </c:pt>
                <c:pt idx="7">
                  <c:v>7.4221521150558245E-2</c:v>
                </c:pt>
                <c:pt idx="8">
                  <c:v>5.8899881785489883E-2</c:v>
                </c:pt>
                <c:pt idx="9">
                  <c:v>4.2523091868929074E-2</c:v>
                </c:pt>
                <c:pt idx="10">
                  <c:v>2.6984374884058634E-2</c:v>
                </c:pt>
                <c:pt idx="11">
                  <c:v>1.3526481559928053E-2</c:v>
                </c:pt>
                <c:pt idx="12">
                  <c:v>2.8179047440079069E-3</c:v>
                </c:pt>
                <c:pt idx="13">
                  <c:v>-4.9385896840409733E-3</c:v>
                </c:pt>
                <c:pt idx="14">
                  <c:v>-9.8852911275112004E-3</c:v>
                </c:pt>
                <c:pt idx="15">
                  <c:v>-1.2391995464523211E-2</c:v>
                </c:pt>
                <c:pt idx="16">
                  <c:v>-1.2951948766015469E-2</c:v>
                </c:pt>
                <c:pt idx="17">
                  <c:v>-1.2097233803581693E-2</c:v>
                </c:pt>
                <c:pt idx="18">
                  <c:v>-1.0335888014047034E-2</c:v>
                </c:pt>
                <c:pt idx="19">
                  <c:v>-8.1102618998452492E-3</c:v>
                </c:pt>
                <c:pt idx="20">
                  <c:v>-5.7742310630422983E-3</c:v>
                </c:pt>
                <c:pt idx="21">
                  <c:v>-3.5857795426759704E-3</c:v>
                </c:pt>
                <c:pt idx="22">
                  <c:v>-1.7110413825714426E-3</c:v>
                </c:pt>
                <c:pt idx="23">
                  <c:v>-2.3596274708796716E-4</c:v>
                </c:pt>
                <c:pt idx="24">
                  <c:v>8.1783117005200089E-4</c:v>
                </c:pt>
                <c:pt idx="25">
                  <c:v>1.4757566329381654E-3</c:v>
                </c:pt>
                <c:pt idx="26">
                  <c:v>1.7936669175941792E-3</c:v>
                </c:pt>
                <c:pt idx="27">
                  <c:v>1.8433172822538424E-3</c:v>
                </c:pt>
                <c:pt idx="28">
                  <c:v>1.7006749131857823E-3</c:v>
                </c:pt>
                <c:pt idx="29">
                  <c:v>1.4373422487569711E-3</c:v>
                </c:pt>
                <c:pt idx="30">
                  <c:v>1.1149817544639901E-3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4E7-45B6-BD65-6503B57E9FA7}"/>
            </c:ext>
          </c:extLst>
        </c:ser>
        <c:ser>
          <c:idx val="1"/>
          <c:order val="1"/>
          <c:tx>
            <c:strRef>
              <c:f>'Vector Autoregressive Example'!$H$8</c:f>
              <c:strCache>
                <c:ptCount val="1"/>
                <c:pt idx="0">
                  <c:v> U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'Vector Autoregressive Example'!$J$11:$J$111</c:f>
              <c:numCache>
                <c:formatCode>0.00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numCache>
            </c:numRef>
          </c:xVal>
          <c:yVal>
            <c:numRef>
              <c:f>'Vector Autoregressive Example'!$L$11:$L$111</c:f>
              <c:numCache>
                <c:formatCode>0.00</c:formatCode>
                <c:ptCount val="101"/>
                <c:pt idx="0">
                  <c:v>0.19700293832443017</c:v>
                </c:pt>
                <c:pt idx="1">
                  <c:v>0.23003399936106478</c:v>
                </c:pt>
                <c:pt idx="2">
                  <c:v>0.23141592603919742</c:v>
                </c:pt>
                <c:pt idx="3">
                  <c:v>0.21005692289250183</c:v>
                </c:pt>
                <c:pt idx="4">
                  <c:v>0.17492458340848299</c:v>
                </c:pt>
                <c:pt idx="5">
                  <c:v>0.13353612280480373</c:v>
                </c:pt>
                <c:pt idx="6">
                  <c:v>9.1757654038455788E-2</c:v>
                </c:pt>
                <c:pt idx="7">
                  <c:v>5.3726020065041631E-2</c:v>
                </c:pt>
                <c:pt idx="8">
                  <c:v>2.1972547412441944E-2</c:v>
                </c:pt>
                <c:pt idx="9">
                  <c:v>-2.3373924150323841E-3</c:v>
                </c:pt>
                <c:pt idx="10">
                  <c:v>-1.9105347682244825E-2</c:v>
                </c:pt>
                <c:pt idx="11">
                  <c:v>-2.8988125836773442E-2</c:v>
                </c:pt>
                <c:pt idx="12">
                  <c:v>-3.3107273823552913E-2</c:v>
                </c:pt>
                <c:pt idx="13">
                  <c:v>-3.2801289432420298E-2</c:v>
                </c:pt>
                <c:pt idx="14">
                  <c:v>-2.9431541888219462E-2</c:v>
                </c:pt>
                <c:pt idx="15">
                  <c:v>-2.4244408321285191E-2</c:v>
                </c:pt>
                <c:pt idx="16">
                  <c:v>-1.8285969639191831E-2</c:v>
                </c:pt>
                <c:pt idx="17">
                  <c:v>-1.2361653074241651E-2</c:v>
                </c:pt>
                <c:pt idx="18">
                  <c:v>-7.0311756632182691E-3</c:v>
                </c:pt>
                <c:pt idx="19">
                  <c:v>-2.6286498522893748E-3</c:v>
                </c:pt>
                <c:pt idx="20">
                  <c:v>7.0165676536194715E-4</c:v>
                </c:pt>
                <c:pt idx="21">
                  <c:v>2.9620598487161299E-3</c:v>
                </c:pt>
                <c:pt idx="22">
                  <c:v>4.2571151111988684E-3</c:v>
                </c:pt>
                <c:pt idx="23">
                  <c:v>4.7527854048461035E-3</c:v>
                </c:pt>
                <c:pt idx="24">
                  <c:v>4.6419901162086316E-3</c:v>
                </c:pt>
                <c:pt idx="25">
                  <c:v>4.1179303935425298E-3</c:v>
                </c:pt>
                <c:pt idx="26">
                  <c:v>3.3554161618430138E-3</c:v>
                </c:pt>
                <c:pt idx="27">
                  <c:v>2.4995830069317075E-3</c:v>
                </c:pt>
                <c:pt idx="28">
                  <c:v>1.6608602019807818E-3</c:v>
                </c:pt>
                <c:pt idx="29">
                  <c:v>9.1479246566160128E-4</c:v>
                </c:pt>
                <c:pt idx="30">
                  <c:v>3.0527166583952845E-4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4E7-45B6-BD65-6503B57E9F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387903"/>
        <c:axId val="124388383"/>
      </c:scatterChart>
      <c:valAx>
        <c:axId val="124387903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24388383"/>
        <c:crossesAt val="0"/>
        <c:crossBetween val="midCat"/>
      </c:valAx>
      <c:valAx>
        <c:axId val="1243883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24387903"/>
        <c:crossesAt val="0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ACF of Residuals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'Vector Autoregressive Example'!$G$8</c:f>
              <c:strCache>
                <c:ptCount val="1"/>
                <c:pt idx="0">
                  <c:v> GDP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'Vector Autoregressive Example'!$R$17:$R$36</c:f>
              <c:numCache>
                <c:formatCode>0.00%</c:formatCode>
                <c:ptCount val="20"/>
                <c:pt idx="0">
                  <c:v>4.6550360509575658E-2</c:v>
                </c:pt>
                <c:pt idx="1">
                  <c:v>5.5582562269825407E-2</c:v>
                </c:pt>
                <c:pt idx="2">
                  <c:v>-4.4921881917338043E-2</c:v>
                </c:pt>
                <c:pt idx="3">
                  <c:v>-6.1717612607953755E-2</c:v>
                </c:pt>
                <c:pt idx="4">
                  <c:v>2.4720872162660897E-2</c:v>
                </c:pt>
                <c:pt idx="5">
                  <c:v>0.13101068733306076</c:v>
                </c:pt>
                <c:pt idx="6">
                  <c:v>0.1150558982349023</c:v>
                </c:pt>
                <c:pt idx="7">
                  <c:v>-1.2165023618330523E-2</c:v>
                </c:pt>
                <c:pt idx="8">
                  <c:v>-3.7594110930337842E-2</c:v>
                </c:pt>
                <c:pt idx="9">
                  <c:v>0.12353261800527196</c:v>
                </c:pt>
                <c:pt idx="10">
                  <c:v>7.860620551820463E-2</c:v>
                </c:pt>
                <c:pt idx="11">
                  <c:v>3.7601654482949699E-3</c:v>
                </c:pt>
                <c:pt idx="12">
                  <c:v>4.2369594526406188E-4</c:v>
                </c:pt>
                <c:pt idx="13">
                  <c:v>-9.6208544198414209E-2</c:v>
                </c:pt>
                <c:pt idx="14">
                  <c:v>-0.10882320545712756</c:v>
                </c:pt>
                <c:pt idx="15">
                  <c:v>4.6558982916202092E-2</c:v>
                </c:pt>
                <c:pt idx="16">
                  <c:v>2.886196597624691E-2</c:v>
                </c:pt>
                <c:pt idx="17">
                  <c:v>3.3887783517240658E-2</c:v>
                </c:pt>
                <c:pt idx="18">
                  <c:v>-2.6810100176966362E-2</c:v>
                </c:pt>
                <c:pt idx="19">
                  <c:v>-1.0745237262394748E-2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9A-4B86-8D86-D34D53E18B33}"/>
            </c:ext>
          </c:extLst>
        </c:ser>
        <c:ser>
          <c:idx val="1"/>
          <c:order val="1"/>
          <c:tx>
            <c:strRef>
              <c:f>'Vector Autoregressive Example'!$H$8</c:f>
              <c:strCache>
                <c:ptCount val="1"/>
                <c:pt idx="0">
                  <c:v> U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'Vector Autoregressive Example'!$S$17:$S$36</c:f>
              <c:numCache>
                <c:formatCode>0.00%</c:formatCode>
                <c:ptCount val="20"/>
                <c:pt idx="0">
                  <c:v>7.8806356822217968E-2</c:v>
                </c:pt>
                <c:pt idx="1">
                  <c:v>-4.8060053560409849E-2</c:v>
                </c:pt>
                <c:pt idx="2">
                  <c:v>-3.0002028397953105E-2</c:v>
                </c:pt>
                <c:pt idx="3">
                  <c:v>-0.14080053614031918</c:v>
                </c:pt>
                <c:pt idx="4">
                  <c:v>-9.5027527424584618E-2</c:v>
                </c:pt>
                <c:pt idx="5">
                  <c:v>0.10708829412314834</c:v>
                </c:pt>
                <c:pt idx="6">
                  <c:v>0.15827384581317105</c:v>
                </c:pt>
                <c:pt idx="7">
                  <c:v>-0.10833313199818398</c:v>
                </c:pt>
                <c:pt idx="8">
                  <c:v>7.2841450320790091E-2</c:v>
                </c:pt>
                <c:pt idx="9">
                  <c:v>0.15947727899274783</c:v>
                </c:pt>
                <c:pt idx="10">
                  <c:v>6.4600852338491305E-2</c:v>
                </c:pt>
                <c:pt idx="11">
                  <c:v>-0.1370316711144865</c:v>
                </c:pt>
                <c:pt idx="12">
                  <c:v>5.0671164530460052E-4</c:v>
                </c:pt>
                <c:pt idx="13">
                  <c:v>-7.4344721254331822E-2</c:v>
                </c:pt>
                <c:pt idx="14">
                  <c:v>-4.4752266276646864E-2</c:v>
                </c:pt>
                <c:pt idx="15">
                  <c:v>6.6425232544972485E-2</c:v>
                </c:pt>
                <c:pt idx="16">
                  <c:v>9.2570490836040284E-2</c:v>
                </c:pt>
                <c:pt idx="17">
                  <c:v>5.9945462134992154E-2</c:v>
                </c:pt>
                <c:pt idx="18">
                  <c:v>-7.8016166233988507E-2</c:v>
                </c:pt>
                <c:pt idx="19">
                  <c:v>4.0110757177635556E-2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9A-4B86-8D86-D34D53E18B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36543"/>
        <c:axId val="30636063"/>
      </c:lineChart>
      <c:catAx>
        <c:axId val="30636543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30636063"/>
        <c:crosses val="autoZero"/>
        <c:auto val="1"/>
        <c:lblAlgn val="ctr"/>
        <c:lblOffset val="100"/>
        <c:noMultiLvlLbl val="0"/>
      </c:catAx>
      <c:valAx>
        <c:axId val="30636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306365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PACF of</a:t>
            </a:r>
            <a:r>
              <a:rPr lang="en-GB" baseline="0"/>
              <a:t> Residuals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'Vector Autoregressive Example'!$G$8</c:f>
              <c:strCache>
                <c:ptCount val="1"/>
                <c:pt idx="0">
                  <c:v> GDP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'Vector Autoregressive Example'!$U$17:$U$36</c:f>
              <c:numCache>
                <c:formatCode>0.00%</c:formatCode>
                <c:ptCount val="20"/>
                <c:pt idx="0">
                  <c:v>4.6550360509575658E-2</c:v>
                </c:pt>
                <c:pt idx="1">
                  <c:v>5.3531625816777929E-2</c:v>
                </c:pt>
                <c:pt idx="2">
                  <c:v>-5.0114573563589795E-2</c:v>
                </c:pt>
                <c:pt idx="3">
                  <c:v>-6.0841051481832213E-2</c:v>
                </c:pt>
                <c:pt idx="4">
                  <c:v>3.5935764344349155E-2</c:v>
                </c:pt>
                <c:pt idx="5">
                  <c:v>0.13489087309666051</c:v>
                </c:pt>
                <c:pt idx="6">
                  <c:v>9.7185024329947731E-2</c:v>
                </c:pt>
                <c:pt idx="7">
                  <c:v>-3.9621369692229735E-2</c:v>
                </c:pt>
                <c:pt idx="8">
                  <c:v>-3.6957989345333772E-2</c:v>
                </c:pt>
                <c:pt idx="9">
                  <c:v>0.16089623299797937</c:v>
                </c:pt>
                <c:pt idx="10">
                  <c:v>8.6180377577031175E-2</c:v>
                </c:pt>
                <c:pt idx="11">
                  <c:v>-5.5006567050774065E-2</c:v>
                </c:pt>
                <c:pt idx="12">
                  <c:v>-3.7053006660985294E-2</c:v>
                </c:pt>
                <c:pt idx="13">
                  <c:v>-7.1061583257256977E-2</c:v>
                </c:pt>
                <c:pt idx="14">
                  <c:v>-8.2946870879431658E-2</c:v>
                </c:pt>
                <c:pt idx="15">
                  <c:v>3.1215068494649442E-2</c:v>
                </c:pt>
                <c:pt idx="16">
                  <c:v>-2.3963538293289954E-2</c:v>
                </c:pt>
                <c:pt idx="17">
                  <c:v>-1.4791501927085247E-3</c:v>
                </c:pt>
                <c:pt idx="18">
                  <c:v>-1.4525739184716601E-2</c:v>
                </c:pt>
                <c:pt idx="19">
                  <c:v>1.1439557043275435E-2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28-4150-8605-BD3F2403ED60}"/>
            </c:ext>
          </c:extLst>
        </c:ser>
        <c:ser>
          <c:idx val="1"/>
          <c:order val="1"/>
          <c:tx>
            <c:strRef>
              <c:f>'Vector Autoregressive Example'!$H$8</c:f>
              <c:strCache>
                <c:ptCount val="1"/>
                <c:pt idx="0">
                  <c:v> U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'Vector Autoregressive Example'!$V$17:$V$36</c:f>
              <c:numCache>
                <c:formatCode>0.00%</c:formatCode>
                <c:ptCount val="20"/>
                <c:pt idx="0">
                  <c:v>7.8806356822217968E-2</c:v>
                </c:pt>
                <c:pt idx="1">
                  <c:v>-5.4609645465007642E-2</c:v>
                </c:pt>
                <c:pt idx="2">
                  <c:v>-2.1905133468364389E-2</c:v>
                </c:pt>
                <c:pt idx="3">
                  <c:v>-0.1405095991715804</c:v>
                </c:pt>
                <c:pt idx="4">
                  <c:v>-7.7421126202280949E-2</c:v>
                </c:pt>
                <c:pt idx="5">
                  <c:v>0.10792532926924123</c:v>
                </c:pt>
                <c:pt idx="6">
                  <c:v>0.13355608516383147</c:v>
                </c:pt>
                <c:pt idx="7">
                  <c:v>-0.1493983882351628</c:v>
                </c:pt>
                <c:pt idx="8">
                  <c:v>9.0079978868380442E-2</c:v>
                </c:pt>
                <c:pt idx="9">
                  <c:v>0.17936021179443032</c:v>
                </c:pt>
                <c:pt idx="10">
                  <c:v>0.10781028398980672</c:v>
                </c:pt>
                <c:pt idx="11">
                  <c:v>-0.18551849087758818</c:v>
                </c:pt>
                <c:pt idx="12">
                  <c:v>1.7376498810275499E-3</c:v>
                </c:pt>
                <c:pt idx="13">
                  <c:v>-1.5591173411264544E-3</c:v>
                </c:pt>
                <c:pt idx="14">
                  <c:v>3.7802513914166495E-2</c:v>
                </c:pt>
                <c:pt idx="15">
                  <c:v>-6.368579126969745E-2</c:v>
                </c:pt>
                <c:pt idx="16">
                  <c:v>1.9193737041347664E-2</c:v>
                </c:pt>
                <c:pt idx="17">
                  <c:v>0.10647599991878645</c:v>
                </c:pt>
                <c:pt idx="18">
                  <c:v>-5.5186319968138338E-2</c:v>
                </c:pt>
                <c:pt idx="19">
                  <c:v>-2.873978899484006E-2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928-4150-8605-BD3F2403ED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7404240"/>
        <c:axId val="2147401840"/>
      </c:lineChart>
      <c:catAx>
        <c:axId val="2147404240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2147401840"/>
        <c:crosses val="autoZero"/>
        <c:auto val="1"/>
        <c:lblAlgn val="ctr"/>
        <c:lblOffset val="100"/>
        <c:noMultiLvlLbl val="0"/>
      </c:catAx>
      <c:valAx>
        <c:axId val="2147401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214740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VAR Forecasts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'Vector Autoregressive Example'!$O$8</c:f>
              <c:strCache>
                <c:ptCount val="1"/>
                <c:pt idx="0">
                  <c:v> GDP 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28575" cap="rnd">
                <a:solidFill>
                  <a:schemeClr val="accent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6C7F-4FBB-A07F-F349F1C60F0A}"/>
              </c:ext>
            </c:extLst>
          </c:dPt>
          <c:dPt>
            <c:idx val="2"/>
            <c:marker>
              <c:symbol val="none"/>
            </c:marker>
            <c:bubble3D val="0"/>
            <c:spPr>
              <a:ln w="28575" cap="rnd">
                <a:solidFill>
                  <a:schemeClr val="accent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C7F-4FBB-A07F-F349F1C60F0A}"/>
              </c:ext>
            </c:extLst>
          </c:dPt>
          <c:cat>
            <c:numRef>
              <c:f>'Vector Autoregressive Example'!$N$9:$N$20</c:f>
              <c:numCache>
                <c:formatCode>0</c:formatCode>
                <c:ptCount val="12"/>
              </c:numCache>
            </c:numRef>
          </c:cat>
          <c:val>
            <c:numRef>
              <c:f>'Vector Autoregressive Example'!$O$9:$O$20</c:f>
              <c:numCache>
                <c:formatCode>0.0000</c:formatCode>
                <c:ptCount val="12"/>
                <c:pt idx="0">
                  <c:v>-0.25344684960663999</c:v>
                </c:pt>
                <c:pt idx="1">
                  <c:v>-0.43894946434891602</c:v>
                </c:pt>
                <c:pt idx="2">
                  <c:v>-0.64245442409518605</c:v>
                </c:pt>
                <c:pt idx="3">
                  <c:v>-0.7096997755036808</c:v>
                </c:pt>
                <c:pt idx="4">
                  <c:v>-0.6933337684152483</c:v>
                </c:pt>
                <c:pt idx="5">
                  <c:v>-0.61780040027316852</c:v>
                </c:pt>
                <c:pt idx="6">
                  <c:v>-0.50844964347590049</c:v>
                </c:pt>
                <c:pt idx="7">
                  <c:v>-0.38594983244873476</c:v>
                </c:pt>
                <c:pt idx="8">
                  <c:v>-0.26604806249063384</c:v>
                </c:pt>
                <c:pt idx="9">
                  <c:v>-0.15949790791135432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7F-4FBB-A07F-F349F1C60F0A}"/>
            </c:ext>
          </c:extLst>
        </c:ser>
        <c:ser>
          <c:idx val="2"/>
          <c:order val="1"/>
          <c:tx>
            <c:strRef>
              <c:f>'Vector Autoregressive Example'!$P$8</c:f>
              <c:strCache>
                <c:ptCount val="1"/>
                <c:pt idx="0">
                  <c:v> U 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spPr>
              <a:ln w="28575" cap="rnd">
                <a:solidFill>
                  <a:schemeClr val="accent2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6C7F-4FBB-A07F-F349F1C60F0A}"/>
              </c:ext>
            </c:extLst>
          </c:dPt>
          <c:dPt>
            <c:idx val="1"/>
            <c:marker>
              <c:symbol val="none"/>
            </c:marker>
            <c:bubble3D val="0"/>
            <c:spPr>
              <a:ln w="28575" cap="rnd">
                <a:solidFill>
                  <a:schemeClr val="accent2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6C7F-4FBB-A07F-F349F1C60F0A}"/>
              </c:ext>
            </c:extLst>
          </c:dPt>
          <c:dPt>
            <c:idx val="2"/>
            <c:marker>
              <c:symbol val="none"/>
            </c:marker>
            <c:bubble3D val="0"/>
            <c:spPr>
              <a:ln w="28575" cap="rnd">
                <a:solidFill>
                  <a:schemeClr val="accent2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6C7F-4FBB-A07F-F349F1C60F0A}"/>
              </c:ext>
            </c:extLst>
          </c:dPt>
          <c:cat>
            <c:numRef>
              <c:f>'Vector Autoregressive Example'!$N$9:$N$20</c:f>
              <c:numCache>
                <c:formatCode>0</c:formatCode>
                <c:ptCount val="12"/>
              </c:numCache>
            </c:numRef>
          </c:cat>
          <c:val>
            <c:numRef>
              <c:f>'Vector Autoregressive Example'!$P$9:$P$20</c:f>
              <c:numCache>
                <c:formatCode>0.0000</c:formatCode>
                <c:ptCount val="12"/>
                <c:pt idx="0">
                  <c:v>-1.7927632765492112</c:v>
                </c:pt>
                <c:pt idx="1">
                  <c:v>-1.6780841069675863</c:v>
                </c:pt>
                <c:pt idx="2">
                  <c:v>-1.4378235061112437</c:v>
                </c:pt>
                <c:pt idx="3">
                  <c:v>-1.1354637853527367</c:v>
                </c:pt>
                <c:pt idx="4">
                  <c:v>-0.81835556135032217</c:v>
                </c:pt>
                <c:pt idx="5">
                  <c:v>-0.5215074478617896</c:v>
                </c:pt>
                <c:pt idx="6">
                  <c:v>-0.2673739445967559</c:v>
                </c:pt>
                <c:pt idx="7">
                  <c:v>-6.7549762639802419E-2</c:v>
                </c:pt>
                <c:pt idx="8">
                  <c:v>7.5086489499162856E-2</c:v>
                </c:pt>
                <c:pt idx="9">
                  <c:v>0.16402466590713038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C7F-4FBB-A07F-F349F1C60F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9039567"/>
        <c:axId val="1359038607"/>
      </c:lineChart>
      <c:catAx>
        <c:axId val="135903956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359038607"/>
        <c:crosses val="autoZero"/>
        <c:auto val="1"/>
        <c:lblAlgn val="ctr"/>
        <c:lblOffset val="100"/>
        <c:noMultiLvlLbl val="0"/>
      </c:catAx>
      <c:valAx>
        <c:axId val="135903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3590395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262467</xdr:colOff>
      <xdr:row>25</xdr:row>
      <xdr:rowOff>71968</xdr:rowOff>
    </xdr:from>
    <xdr:to>
      <xdr:col>4</xdr:col>
      <xdr:colOff>537635</xdr:colOff>
      <xdr:row>37</xdr:row>
      <xdr:rowOff>12701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31885F6-C7DA-791A-8A22-70B605EAF71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55028</xdr:colOff>
      <xdr:row>16</xdr:row>
      <xdr:rowOff>71966</xdr:rowOff>
    </xdr:from>
    <xdr:to>
      <xdr:col>12</xdr:col>
      <xdr:colOff>1460501</xdr:colOff>
      <xdr:row>29</xdr:row>
      <xdr:rowOff>21166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F5977FC3-85FB-C35A-D8C4-682173449E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105834</xdr:colOff>
      <xdr:row>23</xdr:row>
      <xdr:rowOff>139699</xdr:rowOff>
    </xdr:from>
    <xdr:to>
      <xdr:col>21</xdr:col>
      <xdr:colOff>8467</xdr:colOff>
      <xdr:row>35</xdr:row>
      <xdr:rowOff>67732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8300B4AF-9A52-28EC-71A4-5A1951ADB2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673100</xdr:colOff>
      <xdr:row>27</xdr:row>
      <xdr:rowOff>160867</xdr:rowOff>
    </xdr:from>
    <xdr:to>
      <xdr:col>22</xdr:col>
      <xdr:colOff>436034</xdr:colOff>
      <xdr:row>39</xdr:row>
      <xdr:rowOff>25400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62E7605C-10DD-3D7F-63F8-A74D354285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1701801</xdr:colOff>
      <xdr:row>16</xdr:row>
      <xdr:rowOff>71968</xdr:rowOff>
    </xdr:from>
    <xdr:to>
      <xdr:col>16</xdr:col>
      <xdr:colOff>127000</xdr:colOff>
      <xdr:row>29</xdr:row>
      <xdr:rowOff>38101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1C51A356-0841-B002-A720-A803349E0B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9F14B-73FE-4128-897F-B90A6C98CDC2}">
  <dimension ref="B2:AK184"/>
  <sheetViews>
    <sheetView tabSelected="1" workbookViewId="0">
      <selection activeCell="J14" sqref="J14"/>
    </sheetView>
  </sheetViews>
  <sheetFormatPr defaultRowHeight="14.35" x14ac:dyDescent="0.5"/>
  <cols>
    <col min="6" max="6" width="11.609375" customWidth="1"/>
    <col min="10" max="10" width="10.83203125" customWidth="1"/>
    <col min="11" max="12" width="7.77734375" customWidth="1"/>
    <col min="13" max="13" width="26.77734375" customWidth="1"/>
    <col min="14" max="14" width="16.44140625" customWidth="1"/>
    <col min="15" max="17" width="12.77734375" customWidth="1"/>
    <col min="20" max="20" width="4.33203125" customWidth="1"/>
    <col min="21" max="29" width="9.6640625" customWidth="1"/>
    <col min="30" max="31" width="8.88671875" style="4"/>
    <col min="32" max="32" width="8.88671875" style="7"/>
    <col min="33" max="33" width="8.88671875" style="9"/>
    <col min="34" max="34" width="11.71875" style="9" bestFit="1" customWidth="1"/>
    <col min="35" max="37" width="8.88671875" style="9"/>
  </cols>
  <sheetData>
    <row r="2" spans="2:37" s="5" customFormat="1" x14ac:dyDescent="0.5">
      <c r="B2" s="5" t="s">
        <v>14</v>
      </c>
      <c r="F2" s="5" t="s">
        <v>29</v>
      </c>
      <c r="J2" s="8" t="s">
        <v>15</v>
      </c>
      <c r="N2" s="5" t="s">
        <v>30</v>
      </c>
      <c r="R2" s="5" t="s">
        <v>20</v>
      </c>
      <c r="X2" s="5" t="s">
        <v>23</v>
      </c>
      <c r="AA2" s="5" t="s">
        <v>24</v>
      </c>
      <c r="AD2" s="8"/>
      <c r="AE2" s="8"/>
      <c r="AF2" s="14"/>
      <c r="AG2" s="5" t="s">
        <v>26</v>
      </c>
      <c r="AH2" s="9"/>
      <c r="AI2" s="9"/>
      <c r="AJ2" s="9"/>
      <c r="AK2" s="9"/>
    </row>
    <row r="3" spans="2:37" x14ac:dyDescent="0.5">
      <c r="B3" t="s">
        <v>0</v>
      </c>
      <c r="C3" t="s">
        <v>1</v>
      </c>
      <c r="D3" t="s">
        <v>2</v>
      </c>
      <c r="AG3" s="3"/>
      <c r="AH3" s="3"/>
      <c r="AI3" s="3"/>
      <c r="AJ3" s="3"/>
      <c r="AK3" s="3"/>
    </row>
    <row r="4" spans="2:37" x14ac:dyDescent="0.5">
      <c r="B4">
        <v>1948.02</v>
      </c>
      <c r="C4" s="4">
        <v>0.85443952000000001</v>
      </c>
      <c r="D4" s="4">
        <v>-0.14374997</v>
      </c>
      <c r="F4" s="1" t="s">
        <v>3</v>
      </c>
      <c r="G4">
        <v>2</v>
      </c>
      <c r="K4" s="12" t="s">
        <v>16</v>
      </c>
      <c r="L4" s="7">
        <v>30</v>
      </c>
      <c r="M4" s="4"/>
      <c r="N4" s="4" t="s">
        <v>16</v>
      </c>
      <c r="O4" s="7">
        <v>10</v>
      </c>
      <c r="P4" s="4"/>
      <c r="Q4" s="4"/>
      <c r="S4" s="4"/>
      <c r="T4" s="4"/>
      <c r="U4" s="4"/>
      <c r="V4" s="4"/>
      <c r="W4" s="4"/>
      <c r="X4" s="4"/>
      <c r="Y4" s="4"/>
      <c r="Z4" s="4"/>
      <c r="AG4" s="3"/>
      <c r="AH4" s="3"/>
      <c r="AI4" s="3"/>
      <c r="AJ4" s="3"/>
      <c r="AK4" s="3"/>
    </row>
    <row r="5" spans="2:37" x14ac:dyDescent="0.5">
      <c r="B5">
        <v>1948.03</v>
      </c>
      <c r="C5" s="4">
        <v>1.2100903999999999E-2</v>
      </c>
      <c r="D5" s="4">
        <v>-6.7461752999999999E-2</v>
      </c>
      <c r="F5" s="1" t="s">
        <v>4</v>
      </c>
      <c r="G5" t="b">
        <v>1</v>
      </c>
      <c r="K5" s="12" t="s">
        <v>17</v>
      </c>
      <c r="L5" s="7">
        <v>-1</v>
      </c>
      <c r="M5" s="4"/>
      <c r="N5" s="4"/>
      <c r="O5" s="4"/>
      <c r="P5" s="4"/>
      <c r="Q5" s="4"/>
      <c r="R5" s="4"/>
      <c r="S5" s="4"/>
      <c r="T5" s="4"/>
      <c r="U5" s="4"/>
      <c r="V5" s="4"/>
      <c r="W5" s="4"/>
      <c r="Y5" s="4"/>
      <c r="Z5" s="4"/>
      <c r="AA5" s="4"/>
      <c r="AB5" s="4"/>
      <c r="AC5" s="4"/>
      <c r="AG5" s="3"/>
      <c r="AH5" s="3"/>
      <c r="AI5" s="3"/>
      <c r="AJ5" s="3"/>
      <c r="AK5" s="3"/>
    </row>
    <row r="6" spans="2:37" x14ac:dyDescent="0.5">
      <c r="B6">
        <v>1948.04</v>
      </c>
      <c r="C6" s="4">
        <v>-8.5058469999999997E-2</v>
      </c>
      <c r="D6" s="4">
        <v>-2.4506938999999998E-2</v>
      </c>
      <c r="K6" s="12"/>
      <c r="L6" s="7"/>
      <c r="M6" s="4"/>
      <c r="N6" s="4"/>
      <c r="O6" s="4"/>
      <c r="P6" s="4"/>
      <c r="Q6" s="4"/>
      <c r="T6" s="4"/>
      <c r="U6" s="4"/>
      <c r="V6" s="4"/>
      <c r="W6" s="4"/>
      <c r="X6" s="9" cm="1">
        <f t="array" aca="1" ref="X6:Y162" ca="1">_xll.apaVectorAutoregress.Fitted(C4:D162,G4,G5)</f>
        <v>-6.2506203520027045E-2</v>
      </c>
      <c r="Y6" s="9">
        <f ca="1"/>
        <v>-6.4498837330786069E-2</v>
      </c>
      <c r="Z6" s="4"/>
      <c r="AA6" s="15" cm="1">
        <f t="array" aca="1" ref="AA6:AD9" ca="1">_xll.apaVectorAutoregress.CompanionMatrix(_xll.apaVectorAutoregress.Betas($C$4:$D$162,$G$4,$G$5),G5)</f>
        <v>6.9047524571654126E-2</v>
      </c>
      <c r="AB6" s="15">
        <f ca="1"/>
        <v>-0.61530103878466003</v>
      </c>
      <c r="AC6" s="15">
        <f ca="1"/>
        <v>4.7407392544474569E-2</v>
      </c>
      <c r="AD6" s="15">
        <f ca="1"/>
        <v>0.90193323895205557</v>
      </c>
      <c r="AE6" s="15"/>
      <c r="AF6" s="15"/>
      <c r="AG6" s="9" cm="1">
        <f t="array" aca="1" ref="AG6:AK162" ca="1">_xll.apaVectorAutoregress.X(C4:D162,G4,G5)</f>
        <v>1</v>
      </c>
      <c r="AH6" s="9">
        <f ca="1"/>
        <v>1.2100903999999999E-2</v>
      </c>
      <c r="AI6" s="9">
        <f ca="1"/>
        <v>-6.7461752999999999E-2</v>
      </c>
      <c r="AJ6" s="9">
        <f ca="1"/>
        <v>0.85443952000000001</v>
      </c>
      <c r="AK6" s="9">
        <f ca="1"/>
        <v>-0.14374997</v>
      </c>
    </row>
    <row r="7" spans="2:37" x14ac:dyDescent="0.5">
      <c r="B7">
        <v>1949.01</v>
      </c>
      <c r="C7" s="4">
        <v>-2.0765859</v>
      </c>
      <c r="D7" s="4">
        <v>0.78511467000000001</v>
      </c>
      <c r="G7" t="s">
        <v>28</v>
      </c>
      <c r="J7" s="4"/>
      <c r="K7" s="4" t="s">
        <v>19</v>
      </c>
      <c r="L7" s="4"/>
      <c r="M7" s="3"/>
      <c r="N7" s="3"/>
      <c r="O7" s="3"/>
      <c r="P7" s="3"/>
      <c r="Q7" s="3"/>
      <c r="T7" s="4"/>
      <c r="U7" s="4"/>
      <c r="V7" s="4"/>
      <c r="W7" s="4"/>
      <c r="X7" s="9">
        <f ca="1"/>
        <v>-6.6771158230054584E-2</v>
      </c>
      <c r="Y7" s="9">
        <f ca="1"/>
        <v>-2.2790382564742036E-3</v>
      </c>
      <c r="Z7" s="4"/>
      <c r="AA7" s="15">
        <f ca="1"/>
        <v>-0.11915604793821459</v>
      </c>
      <c r="AB7" s="15">
        <f ca="1"/>
        <v>1.3334817006877748</v>
      </c>
      <c r="AC7" s="15">
        <f ca="1"/>
        <v>-2.9883098724670664E-2</v>
      </c>
      <c r="AD7" s="15">
        <f ca="1"/>
        <v>-0.41695134123604666</v>
      </c>
      <c r="AE7" s="15"/>
      <c r="AF7" s="15"/>
      <c r="AG7" s="9">
        <f ca="1"/>
        <v>1</v>
      </c>
      <c r="AH7" s="9">
        <f ca="1"/>
        <v>-8.5058469999999997E-2</v>
      </c>
      <c r="AI7" s="9">
        <f ca="1"/>
        <v>-2.4506938999999998E-2</v>
      </c>
      <c r="AJ7" s="9">
        <f ca="1"/>
        <v>1.2100903999999999E-2</v>
      </c>
      <c r="AK7" s="9">
        <f ca="1"/>
        <v>-6.7461752999999999E-2</v>
      </c>
    </row>
    <row r="8" spans="2:37" x14ac:dyDescent="0.5">
      <c r="B8">
        <v>1949.02</v>
      </c>
      <c r="C8" s="4">
        <v>-1.4918681</v>
      </c>
      <c r="D8" s="4">
        <v>1.9614028999999999</v>
      </c>
      <c r="G8" s="4" t="s">
        <v>1</v>
      </c>
      <c r="H8" s="4" t="s">
        <v>2</v>
      </c>
      <c r="I8" s="4"/>
      <c r="J8" s="11" t="s">
        <v>18</v>
      </c>
      <c r="K8" s="11" t="s">
        <v>1</v>
      </c>
      <c r="L8" s="11" t="s">
        <v>2</v>
      </c>
      <c r="M8" s="3"/>
      <c r="N8" s="11" t="s">
        <v>18</v>
      </c>
      <c r="O8" s="11" t="s">
        <v>1</v>
      </c>
      <c r="P8" s="11" t="s">
        <v>2</v>
      </c>
      <c r="Q8" s="11"/>
      <c r="R8" s="4" t="s">
        <v>21</v>
      </c>
      <c r="T8" s="4"/>
      <c r="U8" s="4"/>
      <c r="V8" s="4"/>
      <c r="W8" s="4"/>
      <c r="X8" s="9">
        <f ca="1"/>
        <v>-0.66830591249130089</v>
      </c>
      <c r="Y8" s="9">
        <f ca="1"/>
        <v>1.299632455601192</v>
      </c>
      <c r="Z8" s="4"/>
      <c r="AA8" s="15">
        <f ca="1"/>
        <v>1</v>
      </c>
      <c r="AB8" s="15">
        <f ca="1"/>
        <v>0</v>
      </c>
      <c r="AC8" s="15">
        <f ca="1"/>
        <v>0</v>
      </c>
      <c r="AD8" s="15">
        <f ca="1"/>
        <v>0</v>
      </c>
      <c r="AE8" s="15"/>
      <c r="AF8" s="15"/>
      <c r="AG8" s="9">
        <f ca="1"/>
        <v>1</v>
      </c>
      <c r="AH8" s="9">
        <f ca="1"/>
        <v>-2.0765859</v>
      </c>
      <c r="AI8" s="9">
        <f ca="1"/>
        <v>0.78511467000000001</v>
      </c>
      <c r="AJ8" s="9">
        <f ca="1"/>
        <v>-8.5058469999999997E-2</v>
      </c>
      <c r="AK8" s="9">
        <f ca="1"/>
        <v>-2.4506938999999998E-2</v>
      </c>
    </row>
    <row r="9" spans="2:37" x14ac:dyDescent="0.5">
      <c r="B9">
        <v>1949.03</v>
      </c>
      <c r="C9" s="4">
        <v>-0.14913989</v>
      </c>
      <c r="D9" s="4">
        <v>2.7710243999999999</v>
      </c>
      <c r="F9" s="1" t="s">
        <v>5</v>
      </c>
      <c r="G9" s="9" cm="1">
        <f t="array" aca="1" ref="G9:H13" ca="1">_xll.apaVectorAutoregress.Betas($C$4:$D$162,$G$4,$G$5)</f>
        <v>-1.5704901374232031E-2</v>
      </c>
      <c r="H9" s="9">
        <f ca="1"/>
        <v>-7.501370575568973E-3</v>
      </c>
      <c r="I9" s="9"/>
      <c r="J9" s="13" cm="1">
        <f t="array" aca="1" ref="J9:L41" ca="1">_xll.apaVectorAutoregress.ImpulseResponse(C4:D162,G4,G5,L5,L4)</f>
        <v>-2</v>
      </c>
      <c r="K9" s="13">
        <f ca="1"/>
        <v>-1</v>
      </c>
      <c r="L9" s="13">
        <f ca="1"/>
        <v>0</v>
      </c>
      <c r="M9" s="6"/>
      <c r="N9" s="19"/>
      <c r="O9" s="15" cm="1">
        <f t="array" aca="1" ref="O9:P18" ca="1">_xll.apaVectorAutoregress.Forecast(C4:D162,G4,G5,O4)</f>
        <v>-0.25344684960663999</v>
      </c>
      <c r="P9" s="15">
        <f ca="1"/>
        <v>-1.7927632765492112</v>
      </c>
      <c r="Q9" s="15"/>
      <c r="R9" s="9" cm="1">
        <f t="array" aca="1" ref="R9:S10" ca="1">_xll.apaCovars(_xll.apaVectorAutoregress.Residuals(C4:D162,G4,G5),TRUE)</f>
        <v>0.90032289903295382</v>
      </c>
      <c r="S9" s="9">
        <f ca="1"/>
        <v>-0.19699673354278005</v>
      </c>
      <c r="X9" s="9">
        <f ca="1"/>
        <v>-0.71589244816364028</v>
      </c>
      <c r="Y9" s="9">
        <f ca="1"/>
        <v>2.5204588178708205</v>
      </c>
      <c r="AA9" s="15">
        <f ca="1"/>
        <v>0</v>
      </c>
      <c r="AB9" s="15">
        <f ca="1"/>
        <v>1</v>
      </c>
      <c r="AC9" s="15">
        <f ca="1"/>
        <v>0</v>
      </c>
      <c r="AD9" s="15">
        <f ca="1"/>
        <v>0</v>
      </c>
      <c r="AE9" s="15"/>
      <c r="AF9" s="15"/>
      <c r="AG9" s="9">
        <f ca="1"/>
        <v>1</v>
      </c>
      <c r="AH9" s="9">
        <f ca="1"/>
        <v>-1.4918681</v>
      </c>
      <c r="AI9" s="9">
        <f ca="1"/>
        <v>1.9614028999999999</v>
      </c>
      <c r="AJ9" s="9">
        <f ca="1"/>
        <v>-2.0765859</v>
      </c>
      <c r="AK9" s="9">
        <f ca="1"/>
        <v>0.78511467000000001</v>
      </c>
    </row>
    <row r="10" spans="2:37" x14ac:dyDescent="0.5">
      <c r="B10">
        <v>1949.04</v>
      </c>
      <c r="C10" s="4">
        <v>-1.8979037000000001</v>
      </c>
      <c r="D10" s="4">
        <v>3.0139792999999999</v>
      </c>
      <c r="E10" s="1"/>
      <c r="F10" s="1" t="s">
        <v>8</v>
      </c>
      <c r="G10" s="9">
        <f ca="1"/>
        <v>6.9047524571654126E-2</v>
      </c>
      <c r="H10" s="9">
        <f ca="1"/>
        <v>-0.11915604793821459</v>
      </c>
      <c r="I10" s="9"/>
      <c r="J10" s="13">
        <f ca="1"/>
        <v>-1</v>
      </c>
      <c r="K10" s="13">
        <f ca="1"/>
        <v>-6.9047524571654126E-2</v>
      </c>
      <c r="L10" s="13">
        <f ca="1"/>
        <v>0.11915604793821459</v>
      </c>
      <c r="M10" s="6"/>
      <c r="N10" s="19"/>
      <c r="O10" s="15">
        <f ca="1"/>
        <v>-0.43894946434891602</v>
      </c>
      <c r="P10" s="15">
        <f ca="1"/>
        <v>-1.6780841069675863</v>
      </c>
      <c r="Q10" s="15"/>
      <c r="R10" s="9">
        <f ca="1"/>
        <v>-0.19699673354278005</v>
      </c>
      <c r="S10" s="9">
        <f ca="1"/>
        <v>0.10022882840049051</v>
      </c>
      <c r="X10" s="9">
        <f ca="1"/>
        <v>-3.26879395655848E-2</v>
      </c>
      <c r="Y10" s="9">
        <f ca="1"/>
        <v>2.9321519507233078</v>
      </c>
      <c r="AA10" s="15"/>
      <c r="AB10" s="15"/>
      <c r="AC10" s="15"/>
      <c r="AD10" s="15"/>
      <c r="AE10" s="15"/>
      <c r="AF10" s="15"/>
      <c r="AG10" s="9">
        <f ca="1"/>
        <v>1</v>
      </c>
      <c r="AH10" s="9">
        <f ca="1"/>
        <v>-0.14913989</v>
      </c>
      <c r="AI10" s="9">
        <f ca="1"/>
        <v>2.7710243999999999</v>
      </c>
      <c r="AJ10" s="9">
        <f ca="1"/>
        <v>-1.4918681</v>
      </c>
      <c r="AK10" s="9">
        <f ca="1"/>
        <v>1.9614028999999999</v>
      </c>
    </row>
    <row r="11" spans="2:37" x14ac:dyDescent="0.5">
      <c r="B11">
        <v>1950.01</v>
      </c>
      <c r="C11" s="4">
        <v>3.0831490000000001</v>
      </c>
      <c r="D11" s="4">
        <v>2.4236008</v>
      </c>
      <c r="E11" s="1"/>
      <c r="F11" s="1" t="s">
        <v>10</v>
      </c>
      <c r="G11" s="9">
        <f ca="1"/>
        <v>-0.61530103878466003</v>
      </c>
      <c r="H11" s="9">
        <f ca="1"/>
        <v>1.3334817006877748</v>
      </c>
      <c r="I11" s="9"/>
      <c r="J11" s="13">
        <f ca="1"/>
        <v>0</v>
      </c>
      <c r="K11" s="13">
        <f ca="1"/>
        <v>-0.12549179326780593</v>
      </c>
      <c r="L11" s="13">
        <f ca="1"/>
        <v>0.19700293832443017</v>
      </c>
      <c r="M11" s="6"/>
      <c r="N11" s="19"/>
      <c r="O11" s="15">
        <f ca="1"/>
        <v>-0.64245442409518605</v>
      </c>
      <c r="P11" s="15">
        <f ca="1"/>
        <v>-1.4378235061112437</v>
      </c>
      <c r="Q11" s="15"/>
      <c r="X11" s="9">
        <f ca="1"/>
        <v>0.49095363109782886</v>
      </c>
      <c r="Y11" s="9">
        <f ca="1"/>
        <v>3.0868059983643397</v>
      </c>
      <c r="Z11" s="2"/>
      <c r="AA11" s="3" cm="1">
        <f t="array" aca="1" ref="AA11:AD11" ca="1">_xll.apaEigenvalues(_xlfn.ANCHORARRAY(AA6))</f>
        <v>-0.8775481581046336</v>
      </c>
      <c r="AB11" s="3">
        <f ca="1"/>
        <v>1.8988362455400039</v>
      </c>
      <c r="AC11" s="3">
        <f ca="1"/>
        <v>-8.126839989705046E-5</v>
      </c>
      <c r="AD11" s="3">
        <f ca="1"/>
        <v>0.38132240622395558</v>
      </c>
      <c r="AE11" s="15"/>
      <c r="AF11" s="15"/>
      <c r="AG11" s="9">
        <f ca="1"/>
        <v>1</v>
      </c>
      <c r="AH11" s="9">
        <f ca="1"/>
        <v>-1.8979037000000001</v>
      </c>
      <c r="AI11" s="9">
        <f ca="1"/>
        <v>3.0139792999999999</v>
      </c>
      <c r="AJ11" s="9">
        <f ca="1"/>
        <v>-0.14913989</v>
      </c>
      <c r="AK11" s="9">
        <f ca="1"/>
        <v>2.7710243999999999</v>
      </c>
    </row>
    <row r="12" spans="2:37" x14ac:dyDescent="0.5">
      <c r="B12">
        <v>1950.02</v>
      </c>
      <c r="C12" s="4">
        <v>1.9107717</v>
      </c>
      <c r="D12" s="4">
        <v>1.5665557000000001</v>
      </c>
      <c r="E12" s="1"/>
      <c r="F12" s="1" t="s">
        <v>9</v>
      </c>
      <c r="G12" s="9">
        <f ca="1"/>
        <v>4.7407392544474569E-2</v>
      </c>
      <c r="H12" s="9">
        <f ca="1"/>
        <v>-2.9883098724670664E-2</v>
      </c>
      <c r="I12" s="9"/>
      <c r="J12" s="13">
        <f ca="1"/>
        <v>1</v>
      </c>
      <c r="K12" s="13">
        <f ca="1"/>
        <v>-2.5683573117804323E-2</v>
      </c>
      <c r="L12" s="13">
        <f ca="1"/>
        <v>0.23003399936106478</v>
      </c>
      <c r="N12" s="19"/>
      <c r="O12" s="15">
        <f ca="1"/>
        <v>-0.7096997755036808</v>
      </c>
      <c r="P12" s="15">
        <f ca="1"/>
        <v>-1.1354637853527367</v>
      </c>
      <c r="Q12" s="15"/>
      <c r="R12" s="4" t="s">
        <v>22</v>
      </c>
      <c r="S12" s="4"/>
      <c r="X12" s="9">
        <f ca="1"/>
        <v>1.334368261587944</v>
      </c>
      <c r="Y12" s="9">
        <f ca="1"/>
        <v>1.6569826279963606</v>
      </c>
      <c r="Z12" s="2"/>
      <c r="AA12" s="16" t="s">
        <v>25</v>
      </c>
      <c r="AE12" s="15"/>
      <c r="AF12" s="15"/>
      <c r="AG12" s="9">
        <f ca="1"/>
        <v>1</v>
      </c>
      <c r="AH12" s="9">
        <f ca="1"/>
        <v>3.0831490000000001</v>
      </c>
      <c r="AI12" s="9">
        <f ca="1"/>
        <v>2.4236008</v>
      </c>
      <c r="AJ12" s="9">
        <f ca="1"/>
        <v>-1.8979037000000001</v>
      </c>
      <c r="AK12" s="9">
        <f ca="1"/>
        <v>3.0139792999999999</v>
      </c>
    </row>
    <row r="13" spans="2:37" x14ac:dyDescent="0.5">
      <c r="B13">
        <v>1950.03</v>
      </c>
      <c r="C13" s="4">
        <v>2.7765854999999999</v>
      </c>
      <c r="D13" s="4">
        <v>0.60951056000000003</v>
      </c>
      <c r="E13" s="1"/>
      <c r="F13" s="1" t="s">
        <v>11</v>
      </c>
      <c r="G13" s="9">
        <f ca="1"/>
        <v>0.90193323895205557</v>
      </c>
      <c r="H13" s="9">
        <f ca="1"/>
        <v>-0.41695134123604666</v>
      </c>
      <c r="I13" s="9"/>
      <c r="J13" s="13">
        <f ca="1"/>
        <v>2</v>
      </c>
      <c r="K13" s="13">
        <f ca="1"/>
        <v>2.842071363287596E-2</v>
      </c>
      <c r="L13" s="13">
        <f ca="1"/>
        <v>0.23141592603919742</v>
      </c>
      <c r="M13" s="6"/>
      <c r="N13" s="19"/>
      <c r="O13" s="15">
        <f ca="1"/>
        <v>-0.6933337684152483</v>
      </c>
      <c r="P13" s="15">
        <f ca="1"/>
        <v>-0.81835556135032217</v>
      </c>
      <c r="Q13" s="15"/>
      <c r="R13" s="10" cm="1">
        <f t="array" aca="1" ref="R13:S14" ca="1">_xll.apaCorrels(_xll.apaVectorAutoregress.Residuals(C4:D162,G4,G5))</f>
        <v>1</v>
      </c>
      <c r="S13" s="10">
        <f ca="1"/>
        <v>-0.65578812776693085</v>
      </c>
      <c r="X13" s="9">
        <f ca="1"/>
        <v>1.4844159793952063</v>
      </c>
      <c r="Y13" s="9">
        <f ca="1"/>
        <v>0.75113433406774988</v>
      </c>
      <c r="AE13" s="15"/>
      <c r="AF13" s="15"/>
      <c r="AG13" s="9">
        <f ca="1"/>
        <v>1</v>
      </c>
      <c r="AH13" s="9">
        <f ca="1"/>
        <v>1.9107717</v>
      </c>
      <c r="AI13" s="9">
        <f ca="1"/>
        <v>1.5665557000000001</v>
      </c>
      <c r="AJ13" s="9">
        <f ca="1"/>
        <v>3.0831490000000001</v>
      </c>
      <c r="AK13" s="9">
        <f ca="1"/>
        <v>2.4236008</v>
      </c>
    </row>
    <row r="14" spans="2:37" x14ac:dyDescent="0.5">
      <c r="B14">
        <v>1950.04</v>
      </c>
      <c r="C14" s="4">
        <v>1.9026406</v>
      </c>
      <c r="D14" s="4">
        <v>0.18579877</v>
      </c>
      <c r="F14" s="1"/>
      <c r="G14" s="4"/>
      <c r="H14" s="4"/>
      <c r="I14" s="4"/>
      <c r="J14" s="13">
        <f ca="1"/>
        <v>3</v>
      </c>
      <c r="K14" s="13">
        <f ca="1"/>
        <v>6.5829639119757533E-2</v>
      </c>
      <c r="L14" s="13">
        <f ca="1"/>
        <v>0.21005692289250183</v>
      </c>
      <c r="M14" s="6"/>
      <c r="N14" s="19"/>
      <c r="O14" s="15">
        <f ca="1"/>
        <v>-0.61780040027316852</v>
      </c>
      <c r="P14" s="15">
        <f ca="1"/>
        <v>-0.5215074478617896</v>
      </c>
      <c r="Q14" s="15"/>
      <c r="R14" s="10">
        <f ca="1"/>
        <v>-0.65578812776693085</v>
      </c>
      <c r="S14" s="10">
        <f ca="1"/>
        <v>1</v>
      </c>
      <c r="X14" s="9">
        <f ca="1"/>
        <v>1.3044923339886743</v>
      </c>
      <c r="Y14" s="9">
        <f ca="1"/>
        <v>-0.23585442696954317</v>
      </c>
      <c r="Z14" s="2"/>
      <c r="AG14" s="9">
        <f ca="1"/>
        <v>1</v>
      </c>
      <c r="AH14" s="9">
        <f ca="1"/>
        <v>2.7765854999999999</v>
      </c>
      <c r="AI14" s="9">
        <f ca="1"/>
        <v>0.60951056000000003</v>
      </c>
      <c r="AJ14" s="9">
        <f ca="1"/>
        <v>1.9107717</v>
      </c>
      <c r="AK14" s="9">
        <f ca="1"/>
        <v>1.5665557000000001</v>
      </c>
    </row>
    <row r="15" spans="2:37" x14ac:dyDescent="0.5">
      <c r="B15">
        <v>1951.01</v>
      </c>
      <c r="C15" s="4">
        <v>1.167432</v>
      </c>
      <c r="D15" s="4">
        <v>-0.57124631999999997</v>
      </c>
      <c r="G15" s="1" t="s">
        <v>27</v>
      </c>
      <c r="J15" s="13">
        <f ca="1"/>
        <v>4</v>
      </c>
      <c r="K15" s="13">
        <f ca="1"/>
        <v>8.5366198410209496E-2</v>
      </c>
      <c r="L15" s="13">
        <f ca="1"/>
        <v>0.17492458340848299</v>
      </c>
      <c r="M15" s="6"/>
      <c r="N15" s="19"/>
      <c r="O15" s="15">
        <f ca="1"/>
        <v>-0.50844964347590049</v>
      </c>
      <c r="P15" s="15">
        <f ca="1"/>
        <v>-0.2673739445967559</v>
      </c>
      <c r="Q15" s="15"/>
      <c r="X15" s="9">
        <f ca="1"/>
        <v>0.68271405830746001</v>
      </c>
      <c r="Y15" s="9">
        <f ca="1"/>
        <v>-0.32356246941658856</v>
      </c>
      <c r="Z15" s="2"/>
      <c r="AG15" s="9">
        <f ca="1"/>
        <v>1</v>
      </c>
      <c r="AH15" s="9">
        <f ca="1"/>
        <v>1.9026406</v>
      </c>
      <c r="AI15" s="9">
        <f ca="1"/>
        <v>0.18579877</v>
      </c>
      <c r="AJ15" s="9">
        <f ca="1"/>
        <v>2.7765854999999999</v>
      </c>
      <c r="AK15" s="9">
        <f ca="1"/>
        <v>0.60951056000000003</v>
      </c>
    </row>
    <row r="16" spans="2:37" x14ac:dyDescent="0.5">
      <c r="B16">
        <v>1951.02</v>
      </c>
      <c r="C16" s="4">
        <v>1.6873319</v>
      </c>
      <c r="D16" s="4">
        <v>-0.99495809999999996</v>
      </c>
      <c r="G16" s="4" t="s">
        <v>1</v>
      </c>
      <c r="H16" s="4" t="s">
        <v>2</v>
      </c>
      <c r="J16" s="13">
        <f ca="1"/>
        <v>5</v>
      </c>
      <c r="K16" s="13">
        <f ca="1"/>
        <v>9.0841179173651962E-2</v>
      </c>
      <c r="L16" s="13">
        <f ca="1"/>
        <v>0.13353612280480373</v>
      </c>
      <c r="N16" s="19"/>
      <c r="O16" s="15">
        <f ca="1"/>
        <v>-0.38594983244873476</v>
      </c>
      <c r="P16" s="15">
        <f ca="1"/>
        <v>-6.7549762639802419E-2</v>
      </c>
      <c r="Q16" s="15"/>
      <c r="R16" t="s">
        <v>6</v>
      </c>
      <c r="S16" s="4"/>
      <c r="U16" t="s">
        <v>7</v>
      </c>
      <c r="X16" s="9">
        <f ca="1"/>
        <v>0.67416915864408011</v>
      </c>
      <c r="Y16" s="9">
        <f ca="1"/>
        <v>-1.0426803114762819</v>
      </c>
      <c r="AA16" s="4"/>
      <c r="AB16" s="4"/>
      <c r="AC16" s="4"/>
      <c r="AG16" s="9">
        <f ca="1"/>
        <v>1</v>
      </c>
      <c r="AH16" s="9">
        <f ca="1"/>
        <v>1.167432</v>
      </c>
      <c r="AI16" s="9">
        <f ca="1"/>
        <v>-0.57124631999999997</v>
      </c>
      <c r="AJ16" s="9">
        <f ca="1"/>
        <v>1.9026406</v>
      </c>
      <c r="AK16" s="9">
        <f ca="1"/>
        <v>0.18579877</v>
      </c>
    </row>
    <row r="17" spans="2:37" x14ac:dyDescent="0.5">
      <c r="B17">
        <v>1951.03</v>
      </c>
      <c r="C17" s="4">
        <v>1.2963391</v>
      </c>
      <c r="D17" s="4">
        <v>-0.95200319</v>
      </c>
      <c r="F17" s="1" t="s">
        <v>5</v>
      </c>
      <c r="G17" s="9" cm="1">
        <f t="array" aca="1" ref="G17:H21" ca="1">_xll.apaVectorAutoregress.Betas.tValue($C$4:$D$162,$G$4,$G$5)</f>
        <v>-0.20437828225211355</v>
      </c>
      <c r="H17" s="9">
        <f ca="1"/>
        <v>-0.29257888001030979</v>
      </c>
      <c r="J17" s="13">
        <f ca="1"/>
        <v>6</v>
      </c>
      <c r="K17" s="13">
        <f ca="1"/>
        <v>8.5924728438053474E-2</v>
      </c>
      <c r="L17" s="13">
        <f ca="1"/>
        <v>9.1757654038455788E-2</v>
      </c>
      <c r="N17" s="19"/>
      <c r="O17" s="15">
        <f ca="1"/>
        <v>-0.26604806249063384</v>
      </c>
      <c r="P17" s="15">
        <f ca="1"/>
        <v>7.5086489499162856E-2</v>
      </c>
      <c r="Q17" s="15"/>
      <c r="R17" s="2" cm="1">
        <f t="array" aca="1" ref="R17:S36" ca="1">_xll.apaAutoCorrel(_xll.apaVectorAutoregress.Residuals(C4:D162,G4,G5),20,TRUE)</f>
        <v>4.6550360509575658E-2</v>
      </c>
      <c r="S17" s="2">
        <f ca="1"/>
        <v>7.8806356822217968E-2</v>
      </c>
      <c r="T17" s="2"/>
      <c r="U17" s="2" cm="1">
        <f t="array" aca="1" ref="U17:V36" ca="1">_xll.apaPartialAutoCorrel(_xll.apaVectorAutoregress.Residuals(C4:D162,G4,G5),20,TRUE)</f>
        <v>4.6550360509575658E-2</v>
      </c>
      <c r="V17" s="2">
        <f ca="1"/>
        <v>7.8806356822217968E-2</v>
      </c>
      <c r="X17" s="9">
        <f ca="1"/>
        <v>0.2531188053847041</v>
      </c>
      <c r="Y17" s="9">
        <f ca="1"/>
        <v>-1.3320201570509085</v>
      </c>
      <c r="AA17" s="4"/>
      <c r="AB17" s="4"/>
      <c r="AC17" s="4"/>
      <c r="AG17" s="9">
        <f ca="1"/>
        <v>1</v>
      </c>
      <c r="AH17" s="9">
        <f ca="1"/>
        <v>1.6873319</v>
      </c>
      <c r="AI17" s="9">
        <f ca="1"/>
        <v>-0.99495809999999996</v>
      </c>
      <c r="AJ17" s="9">
        <f ca="1"/>
        <v>1.167432</v>
      </c>
      <c r="AK17" s="9">
        <f ca="1"/>
        <v>-0.57124631999999997</v>
      </c>
    </row>
    <row r="18" spans="2:37" x14ac:dyDescent="0.5">
      <c r="B18">
        <v>1951.04</v>
      </c>
      <c r="C18" s="4">
        <v>-0.44755647999999998</v>
      </c>
      <c r="D18" s="4">
        <v>-0.77571498000000005</v>
      </c>
      <c r="F18" s="1" t="s">
        <v>8</v>
      </c>
      <c r="G18" s="9">
        <f ca="1"/>
        <v>0.6403846022701728</v>
      </c>
      <c r="H18" s="9">
        <f ca="1"/>
        <v>-3.3121628324621897</v>
      </c>
      <c r="J18" s="13">
        <f ca="1"/>
        <v>7</v>
      </c>
      <c r="K18" s="13">
        <f ca="1"/>
        <v>7.4221521150558245E-2</v>
      </c>
      <c r="L18" s="13">
        <f ca="1"/>
        <v>5.3726020065041631E-2</v>
      </c>
      <c r="N18" s="19"/>
      <c r="O18" s="15">
        <f ca="1"/>
        <v>-0.15949790791135432</v>
      </c>
      <c r="P18" s="15">
        <f ca="1"/>
        <v>0.16402466590713038</v>
      </c>
      <c r="Q18" s="15"/>
      <c r="R18" s="2">
        <f ca="1"/>
        <v>5.5582562269825407E-2</v>
      </c>
      <c r="S18" s="2">
        <f ca="1"/>
        <v>-4.8060053560409849E-2</v>
      </c>
      <c r="T18" s="2"/>
      <c r="U18" s="2">
        <f ca="1"/>
        <v>5.3531625816777929E-2</v>
      </c>
      <c r="V18" s="2">
        <f ca="1"/>
        <v>-5.4609645465007642E-2</v>
      </c>
      <c r="X18" s="9">
        <f ca="1"/>
        <v>-0.15782111979894498</v>
      </c>
      <c r="Y18" s="9">
        <f ca="1"/>
        <v>-1.0670204388610554</v>
      </c>
      <c r="AA18" s="4"/>
      <c r="AB18" s="4"/>
      <c r="AC18" s="4"/>
      <c r="AG18" s="9">
        <f ca="1"/>
        <v>1</v>
      </c>
      <c r="AH18" s="9">
        <f ca="1"/>
        <v>1.2963391</v>
      </c>
      <c r="AI18" s="9">
        <f ca="1"/>
        <v>-0.95200319</v>
      </c>
      <c r="AJ18" s="9">
        <f ca="1"/>
        <v>1.6873319</v>
      </c>
      <c r="AK18" s="9">
        <f ca="1"/>
        <v>-0.99495809999999996</v>
      </c>
    </row>
    <row r="19" spans="2:37" x14ac:dyDescent="0.5">
      <c r="B19">
        <v>1952.01</v>
      </c>
      <c r="C19" s="4">
        <v>6.2911729999999999E-2</v>
      </c>
      <c r="D19" s="4">
        <v>-1.0994268</v>
      </c>
      <c r="F19" s="1" t="s">
        <v>10</v>
      </c>
      <c r="G19" s="9">
        <f ca="1"/>
        <v>-2.0027079204745237</v>
      </c>
      <c r="H19" s="9">
        <f ca="1"/>
        <v>13.008279166163296</v>
      </c>
      <c r="J19" s="13">
        <f ca="1"/>
        <v>8</v>
      </c>
      <c r="K19" s="13">
        <f ca="1"/>
        <v>5.8899881785489883E-2</v>
      </c>
      <c r="L19" s="13">
        <f ca="1"/>
        <v>2.1972547412441944E-2</v>
      </c>
      <c r="N19" s="19"/>
      <c r="O19" s="15"/>
      <c r="P19" s="15"/>
      <c r="Q19" s="15"/>
      <c r="R19" s="2">
        <f ca="1"/>
        <v>-4.4921881917338043E-2</v>
      </c>
      <c r="S19" s="2">
        <f ca="1"/>
        <v>-3.0002028397953105E-2</v>
      </c>
      <c r="T19" s="2"/>
      <c r="U19" s="2">
        <f ca="1"/>
        <v>-5.0114573563589795E-2</v>
      </c>
      <c r="V19" s="2">
        <f ca="1"/>
        <v>-2.1905133468364389E-2</v>
      </c>
      <c r="X19" s="9">
        <f ca="1"/>
        <v>-0.36649659949435159</v>
      </c>
      <c r="Y19" s="9">
        <f ca="1"/>
        <v>-0.63037366234346937</v>
      </c>
      <c r="AA19" s="20"/>
      <c r="AB19" s="20"/>
      <c r="AC19" s="20"/>
      <c r="AD19" s="6"/>
      <c r="AG19" s="9">
        <f ca="1"/>
        <v>1</v>
      </c>
      <c r="AH19" s="9">
        <f ca="1"/>
        <v>-0.44755647999999998</v>
      </c>
      <c r="AI19" s="9">
        <f ca="1"/>
        <v>-0.77571498000000005</v>
      </c>
      <c r="AJ19" s="9">
        <f ca="1"/>
        <v>1.2963391</v>
      </c>
      <c r="AK19" s="9">
        <f ca="1"/>
        <v>-0.95200319</v>
      </c>
    </row>
    <row r="20" spans="2:37" x14ac:dyDescent="0.5">
      <c r="B20">
        <v>1952.02</v>
      </c>
      <c r="C20" s="4">
        <v>-1.1471396</v>
      </c>
      <c r="D20" s="4">
        <v>-1.2231386</v>
      </c>
      <c r="F20" s="1" t="s">
        <v>9</v>
      </c>
      <c r="G20" s="9">
        <f ca="1"/>
        <v>0.5210469996663909</v>
      </c>
      <c r="H20" s="9">
        <f ca="1"/>
        <v>-0.98437206579227932</v>
      </c>
      <c r="J20" s="13">
        <f ca="1"/>
        <v>9</v>
      </c>
      <c r="K20" s="13">
        <f ca="1"/>
        <v>4.2523091868929074E-2</v>
      </c>
      <c r="L20" s="13">
        <f ca="1"/>
        <v>-2.3373924150323841E-3</v>
      </c>
      <c r="N20" s="19"/>
      <c r="O20" s="15"/>
      <c r="P20" s="15"/>
      <c r="Q20" s="15"/>
      <c r="R20" s="2">
        <f ca="1"/>
        <v>-6.1717612607953755E-2</v>
      </c>
      <c r="S20" s="2">
        <f ca="1"/>
        <v>-0.14080053614031918</v>
      </c>
      <c r="T20" s="2"/>
      <c r="U20" s="2">
        <f ca="1"/>
        <v>-6.0841051481832213E-2</v>
      </c>
      <c r="V20" s="2">
        <f ca="1"/>
        <v>-0.1405095991715804</v>
      </c>
      <c r="X20" s="9">
        <f ca="1"/>
        <v>-5.5743160191729424E-2</v>
      </c>
      <c r="Y20" s="9">
        <f ca="1"/>
        <v>-1.144253426932444</v>
      </c>
      <c r="AG20" s="9">
        <f ca="1"/>
        <v>1</v>
      </c>
      <c r="AH20" s="9">
        <f ca="1"/>
        <v>6.2911729999999999E-2</v>
      </c>
      <c r="AI20" s="9">
        <f ca="1"/>
        <v>-1.0994268</v>
      </c>
      <c r="AJ20" s="9">
        <f ca="1"/>
        <v>-0.44755647999999998</v>
      </c>
      <c r="AK20" s="9">
        <f ca="1"/>
        <v>-0.77571498000000005</v>
      </c>
    </row>
    <row r="21" spans="2:37" x14ac:dyDescent="0.5">
      <c r="B21">
        <v>1952.03</v>
      </c>
      <c r="C21" s="4">
        <v>-9.3572959999999993E-3</v>
      </c>
      <c r="D21" s="4">
        <v>-0.98018373999999997</v>
      </c>
      <c r="F21" s="1" t="s">
        <v>11</v>
      </c>
      <c r="G21" s="9">
        <f ca="1"/>
        <v>2.8700481517956415</v>
      </c>
      <c r="H21" s="9">
        <f ca="1"/>
        <v>-3.9765183166207616</v>
      </c>
      <c r="J21" s="13">
        <f ca="1"/>
        <v>10</v>
      </c>
      <c r="K21" s="13">
        <f ca="1"/>
        <v>2.6984374884058634E-2</v>
      </c>
      <c r="L21" s="13">
        <f ca="1"/>
        <v>-1.9105347682244825E-2</v>
      </c>
      <c r="N21" s="19"/>
      <c r="O21" s="15"/>
      <c r="P21" s="15"/>
      <c r="Q21" s="15"/>
      <c r="R21" s="2">
        <f ca="1"/>
        <v>2.4720872162660897E-2</v>
      </c>
      <c r="S21" s="2">
        <f ca="1"/>
        <v>-9.5027527424584618E-2</v>
      </c>
      <c r="T21" s="2"/>
      <c r="U21" s="2">
        <f ca="1"/>
        <v>3.5935764344349155E-2</v>
      </c>
      <c r="V21" s="2">
        <f ca="1"/>
        <v>-7.7421126202280949E-2</v>
      </c>
      <c r="X21" s="9">
        <f ca="1"/>
        <v>-0.33094069356966671</v>
      </c>
      <c r="Y21" s="9">
        <f ca="1"/>
        <v>-1.0453182084986834</v>
      </c>
      <c r="AA21" s="21"/>
      <c r="AB21" s="21"/>
      <c r="AC21" s="21"/>
      <c r="AD21" s="21"/>
      <c r="AG21" s="9">
        <f ca="1"/>
        <v>1</v>
      </c>
      <c r="AH21" s="9">
        <f ca="1"/>
        <v>-1.1471396</v>
      </c>
      <c r="AI21" s="9">
        <f ca="1"/>
        <v>-1.2231386</v>
      </c>
      <c r="AJ21" s="9">
        <f ca="1"/>
        <v>6.2911729999999999E-2</v>
      </c>
      <c r="AK21" s="9">
        <f ca="1"/>
        <v>-1.0994268</v>
      </c>
    </row>
    <row r="22" spans="2:37" x14ac:dyDescent="0.5">
      <c r="B22">
        <v>1952.04</v>
      </c>
      <c r="C22" s="4">
        <v>1.1481001</v>
      </c>
      <c r="D22" s="4">
        <v>-1.4038955</v>
      </c>
      <c r="J22" s="13">
        <f ca="1"/>
        <v>11</v>
      </c>
      <c r="K22" s="13">
        <f ca="1"/>
        <v>1.3526481559928053E-2</v>
      </c>
      <c r="L22" s="13">
        <f ca="1"/>
        <v>-2.8988125836773442E-2</v>
      </c>
      <c r="N22" s="19"/>
      <c r="O22" s="15"/>
      <c r="P22" s="15"/>
      <c r="Q22" s="15"/>
      <c r="R22" s="2">
        <f ca="1"/>
        <v>0.13101068733306076</v>
      </c>
      <c r="S22" s="2">
        <f ca="1"/>
        <v>0.10708829412314834</v>
      </c>
      <c r="T22" s="2"/>
      <c r="U22" s="2">
        <f ca="1"/>
        <v>0.13489087309666051</v>
      </c>
      <c r="V22" s="2">
        <f ca="1"/>
        <v>0.10792532926924123</v>
      </c>
      <c r="X22" s="9">
        <f ca="1"/>
        <v>-0.57081518258367725</v>
      </c>
      <c r="Y22" s="9">
        <f ca="1"/>
        <v>-0.76917410706116496</v>
      </c>
      <c r="AA22" s="21"/>
      <c r="AB22" s="21"/>
      <c r="AC22" s="21"/>
      <c r="AD22" s="21"/>
      <c r="AG22" s="9">
        <f ca="1"/>
        <v>1</v>
      </c>
      <c r="AH22" s="9">
        <f ca="1"/>
        <v>-9.3572959999999993E-3</v>
      </c>
      <c r="AI22" s="9">
        <f ca="1"/>
        <v>-0.98018373999999997</v>
      </c>
      <c r="AJ22" s="9">
        <f ca="1"/>
        <v>-1.1471396</v>
      </c>
      <c r="AK22" s="9">
        <f ca="1"/>
        <v>-1.2231386</v>
      </c>
    </row>
    <row r="23" spans="2:37" ht="16" x14ac:dyDescent="0.5">
      <c r="B23">
        <v>1953.01</v>
      </c>
      <c r="C23" s="4">
        <v>0.82770438000000002</v>
      </c>
      <c r="D23" s="4">
        <v>-1.5609405999999999</v>
      </c>
      <c r="F23" s="1" t="s">
        <v>12</v>
      </c>
      <c r="G23" s="10" cm="1">
        <f t="array" aca="1" ref="G23:H23" ca="1">_xll.apaVectorAutoregress.R2s(C4:D162,G4,G5)</f>
        <v>0.2687477852639249</v>
      </c>
      <c r="H23" s="10">
        <f ca="1"/>
        <v>0.94294813870336458</v>
      </c>
      <c r="J23" s="13">
        <f ca="1"/>
        <v>12</v>
      </c>
      <c r="K23" s="13">
        <f ca="1"/>
        <v>2.8179047440079069E-3</v>
      </c>
      <c r="L23" s="13">
        <f ca="1"/>
        <v>-3.3107273823552913E-2</v>
      </c>
      <c r="N23" s="19"/>
      <c r="O23" s="15"/>
      <c r="P23" s="15"/>
      <c r="Q23" s="15"/>
      <c r="R23" s="2">
        <f ca="1"/>
        <v>0.1150558982349023</v>
      </c>
      <c r="S23" s="2">
        <f ca="1"/>
        <v>0.15827384581317105</v>
      </c>
      <c r="T23" s="2"/>
      <c r="U23" s="2">
        <f ca="1"/>
        <v>9.7185024329947731E-2</v>
      </c>
      <c r="V23" s="2">
        <f ca="1"/>
        <v>0.13355608516383147</v>
      </c>
      <c r="X23" s="9">
        <f ca="1"/>
        <v>4.2883027595379875E-2</v>
      </c>
      <c r="Y23" s="9">
        <f ca="1"/>
        <v>-1.6074048500060234</v>
      </c>
      <c r="AA23" s="21"/>
      <c r="AB23" s="21"/>
      <c r="AC23" s="21"/>
      <c r="AD23" s="21"/>
      <c r="AG23" s="9">
        <f ca="1"/>
        <v>1</v>
      </c>
      <c r="AH23" s="9">
        <f ca="1"/>
        <v>1.1481001</v>
      </c>
      <c r="AI23" s="9">
        <f ca="1"/>
        <v>-1.4038955</v>
      </c>
      <c r="AJ23" s="9">
        <f ca="1"/>
        <v>-9.3572959999999993E-3</v>
      </c>
      <c r="AK23" s="9">
        <f ca="1"/>
        <v>-0.98018373999999997</v>
      </c>
    </row>
    <row r="24" spans="2:37" ht="16" x14ac:dyDescent="0.5">
      <c r="B24">
        <v>1953.02</v>
      </c>
      <c r="C24" s="4">
        <v>3.2880779999999998E-2</v>
      </c>
      <c r="D24" s="4">
        <v>-1.7179857000000001</v>
      </c>
      <c r="F24" s="1" t="s">
        <v>13</v>
      </c>
      <c r="G24" s="10" cm="1">
        <f t="array" aca="1" ref="G24" ca="1">_xll.apaVectorAutoregress.R2($C$4:$D$162,$G$4,$G$5)</f>
        <v>0.66514701362102635</v>
      </c>
      <c r="H24" s="4"/>
      <c r="J24" s="13">
        <f ca="1"/>
        <v>13</v>
      </c>
      <c r="K24" s="13">
        <f ca="1"/>
        <v>-4.9385896840409733E-3</v>
      </c>
      <c r="L24" s="13">
        <f ca="1"/>
        <v>-3.2801289432420298E-2</v>
      </c>
      <c r="N24" s="19"/>
      <c r="O24" s="15"/>
      <c r="P24" s="15"/>
      <c r="Q24" s="15"/>
      <c r="R24" s="2">
        <f ca="1"/>
        <v>-1.2165023618330523E-2</v>
      </c>
      <c r="S24" s="2">
        <f ca="1"/>
        <v>-0.10833313199818398</v>
      </c>
      <c r="T24" s="2"/>
      <c r="U24" s="2">
        <f ca="1"/>
        <v>-3.9621369692229735E-2</v>
      </c>
      <c r="V24" s="2">
        <f ca="1"/>
        <v>-0.1493983882351628</v>
      </c>
      <c r="X24" s="9">
        <f ca="1"/>
        <v>-0.2098971735411308</v>
      </c>
      <c r="Y24" s="9">
        <f ca="1"/>
        <v>-1.6365657562719687</v>
      </c>
      <c r="AA24" s="21"/>
      <c r="AB24" s="21"/>
      <c r="AC24" s="21"/>
      <c r="AD24" s="21"/>
      <c r="AG24" s="9">
        <f ca="1"/>
        <v>1</v>
      </c>
      <c r="AH24" s="9">
        <f ca="1"/>
        <v>0.82770438000000002</v>
      </c>
      <c r="AI24" s="9">
        <f ca="1"/>
        <v>-1.5609405999999999</v>
      </c>
      <c r="AJ24" s="9">
        <f ca="1"/>
        <v>1.1481001</v>
      </c>
      <c r="AK24" s="9">
        <f ca="1"/>
        <v>-1.4038955</v>
      </c>
    </row>
    <row r="25" spans="2:37" x14ac:dyDescent="0.5">
      <c r="B25">
        <v>1953.03</v>
      </c>
      <c r="C25" s="4">
        <v>-1.3706103999999999</v>
      </c>
      <c r="D25" s="4">
        <v>-1.5750309</v>
      </c>
      <c r="J25" s="13">
        <f ca="1"/>
        <v>14</v>
      </c>
      <c r="K25" s="13">
        <f ca="1"/>
        <v>-9.8852911275112004E-3</v>
      </c>
      <c r="L25" s="13">
        <f ca="1"/>
        <v>-2.9431541888219462E-2</v>
      </c>
      <c r="N25" s="19"/>
      <c r="O25" s="15"/>
      <c r="P25" s="15"/>
      <c r="Q25" s="15"/>
      <c r="R25" s="2">
        <f ca="1"/>
        <v>-3.7594110930337842E-2</v>
      </c>
      <c r="S25" s="2">
        <f ca="1"/>
        <v>7.2841450320790091E-2</v>
      </c>
      <c r="T25" s="2"/>
      <c r="U25" s="2">
        <f ca="1"/>
        <v>-3.6957989345333772E-2</v>
      </c>
      <c r="V25" s="2">
        <f ca="1"/>
        <v>9.0079978868380442E-2</v>
      </c>
      <c r="X25" s="9">
        <f ca="1"/>
        <v>-0.32498108379837976</v>
      </c>
      <c r="Y25" s="9">
        <f ca="1"/>
        <v>-1.6762199023093549</v>
      </c>
      <c r="AG25" s="9">
        <f ca="1"/>
        <v>1</v>
      </c>
      <c r="AH25" s="9">
        <f ca="1"/>
        <v>3.2880779999999998E-2</v>
      </c>
      <c r="AI25" s="9">
        <f ca="1"/>
        <v>-1.7179857000000001</v>
      </c>
      <c r="AJ25" s="9">
        <f ca="1"/>
        <v>0.82770438000000002</v>
      </c>
      <c r="AK25" s="9">
        <f ca="1"/>
        <v>-1.5609405999999999</v>
      </c>
    </row>
    <row r="26" spans="2:37" x14ac:dyDescent="0.5">
      <c r="B26">
        <v>1953.04</v>
      </c>
      <c r="C26" s="4">
        <v>-1.7156662</v>
      </c>
      <c r="D26" s="4">
        <v>-0.63207597000000004</v>
      </c>
      <c r="J26" s="13">
        <f ca="1"/>
        <v>15</v>
      </c>
      <c r="K26" s="13">
        <f ca="1"/>
        <v>-1.2391995464523211E-2</v>
      </c>
      <c r="L26" s="13">
        <f ca="1"/>
        <v>-2.4244408321285191E-2</v>
      </c>
      <c r="N26" s="19"/>
      <c r="O26" s="15"/>
      <c r="P26" s="15"/>
      <c r="Q26" s="15"/>
      <c r="R26" s="2">
        <f ca="1"/>
        <v>0.12353261800527196</v>
      </c>
      <c r="S26" s="2">
        <f ca="1"/>
        <v>0.15947727899274783</v>
      </c>
      <c r="T26" s="2"/>
      <c r="U26" s="2">
        <f ca="1"/>
        <v>0.16089623299797937</v>
      </c>
      <c r="V26" s="2">
        <f ca="1"/>
        <v>0.17936021179443032</v>
      </c>
      <c r="X26" s="9">
        <f ca="1"/>
        <v>-0.68917362258814474</v>
      </c>
      <c r="Y26" s="9">
        <f ca="1"/>
        <v>-1.2291258729718857</v>
      </c>
      <c r="AG26" s="9">
        <f ca="1"/>
        <v>1</v>
      </c>
      <c r="AH26" s="9">
        <f ca="1"/>
        <v>-1.3706103999999999</v>
      </c>
      <c r="AI26" s="9">
        <f ca="1"/>
        <v>-1.5750309</v>
      </c>
      <c r="AJ26" s="9">
        <f ca="1"/>
        <v>3.2880779999999998E-2</v>
      </c>
      <c r="AK26" s="9">
        <f ca="1"/>
        <v>-1.7179857000000001</v>
      </c>
    </row>
    <row r="27" spans="2:37" x14ac:dyDescent="0.5">
      <c r="B27">
        <v>1954.01</v>
      </c>
      <c r="C27" s="4">
        <v>-2.3034690000000002</v>
      </c>
      <c r="D27" s="4">
        <v>0.91087894000000003</v>
      </c>
      <c r="G27" s="18"/>
      <c r="J27" s="13">
        <f ca="1"/>
        <v>16</v>
      </c>
      <c r="K27" s="13">
        <f ca="1"/>
        <v>-1.2951948766015469E-2</v>
      </c>
      <c r="L27" s="13">
        <f ca="1"/>
        <v>-1.8285969639191831E-2</v>
      </c>
      <c r="N27" s="19"/>
      <c r="O27" s="15"/>
      <c r="P27" s="15"/>
      <c r="Q27" s="15"/>
      <c r="R27" s="2">
        <f ca="1"/>
        <v>7.860620551820463E-2</v>
      </c>
      <c r="S27" s="2">
        <f ca="1"/>
        <v>6.4600852338491305E-2</v>
      </c>
      <c r="T27" s="2"/>
      <c r="U27" s="2">
        <f ca="1"/>
        <v>8.6180377577031175E-2</v>
      </c>
      <c r="V27" s="2">
        <f ca="1"/>
        <v>0.10781028398980672</v>
      </c>
      <c r="X27" s="9">
        <f ca="1"/>
        <v>-1.2308001908885773</v>
      </c>
      <c r="Y27" s="9">
        <f ca="1"/>
        <v>5.1738226097608586E-2</v>
      </c>
      <c r="AG27" s="9">
        <f ca="1"/>
        <v>1</v>
      </c>
      <c r="AH27" s="9">
        <f ca="1"/>
        <v>-1.7156662</v>
      </c>
      <c r="AI27" s="9">
        <f ca="1"/>
        <v>-0.63207597000000004</v>
      </c>
      <c r="AJ27" s="9">
        <f ca="1"/>
        <v>-1.3706103999999999</v>
      </c>
      <c r="AK27" s="9">
        <f ca="1"/>
        <v>-1.5750309</v>
      </c>
    </row>
    <row r="28" spans="2:37" x14ac:dyDescent="0.5">
      <c r="B28">
        <v>1954.02</v>
      </c>
      <c r="C28" s="4">
        <v>-1.3046930000000001</v>
      </c>
      <c r="D28" s="4">
        <v>1.4205004999999999</v>
      </c>
      <c r="G28" s="18"/>
      <c r="J28" s="13">
        <f ca="1"/>
        <v>17</v>
      </c>
      <c r="K28" s="13">
        <f ca="1"/>
        <v>-1.2097233803581693E-2</v>
      </c>
      <c r="L28" s="13">
        <f ca="1"/>
        <v>-1.2361653074241651E-2</v>
      </c>
      <c r="N28" s="19"/>
      <c r="O28" s="15"/>
      <c r="P28" s="15"/>
      <c r="Q28" s="15"/>
      <c r="R28" s="2">
        <f ca="1"/>
        <v>3.7601654482949699E-3</v>
      </c>
      <c r="S28" s="2">
        <f ca="1"/>
        <v>-0.1370316711144865</v>
      </c>
      <c r="T28" s="2"/>
      <c r="U28" s="2">
        <f ca="1"/>
        <v>-5.5006567050774065E-2</v>
      </c>
      <c r="V28" s="2">
        <f ca="1"/>
        <v>-0.18551849087758818</v>
      </c>
      <c r="X28" s="9">
        <f ca="1"/>
        <v>-1.3866440796453952</v>
      </c>
      <c r="Y28" s="9">
        <f ca="1"/>
        <v>1.7964256359322559</v>
      </c>
      <c r="AG28" s="9">
        <f ca="1"/>
        <v>1</v>
      </c>
      <c r="AH28" s="9">
        <f ca="1"/>
        <v>-2.3034690000000002</v>
      </c>
      <c r="AI28" s="9">
        <f ca="1"/>
        <v>0.91087894000000003</v>
      </c>
      <c r="AJ28" s="9">
        <f ca="1"/>
        <v>-1.7156662</v>
      </c>
      <c r="AK28" s="9">
        <f ca="1"/>
        <v>-0.63207597000000004</v>
      </c>
    </row>
    <row r="29" spans="2:37" x14ac:dyDescent="0.5">
      <c r="B29">
        <v>1954.03</v>
      </c>
      <c r="C29" s="4">
        <v>0.28600947999999998</v>
      </c>
      <c r="D29" s="4">
        <v>1.5634554000000001</v>
      </c>
      <c r="G29" s="18"/>
      <c r="I29" s="10"/>
      <c r="J29" s="13">
        <f ca="1"/>
        <v>18</v>
      </c>
      <c r="K29" s="13">
        <f ca="1"/>
        <v>-1.0335888014047034E-2</v>
      </c>
      <c r="L29" s="13">
        <f ca="1"/>
        <v>-7.0311756632182691E-3</v>
      </c>
      <c r="N29" s="19"/>
      <c r="O29" s="15"/>
      <c r="P29" s="15"/>
      <c r="Q29" s="15"/>
      <c r="R29" s="2">
        <f ca="1"/>
        <v>4.2369594526406188E-4</v>
      </c>
      <c r="S29" s="2">
        <f ca="1"/>
        <v>5.0671164530460052E-4</v>
      </c>
      <c r="T29" s="2"/>
      <c r="U29" s="2">
        <f ca="1"/>
        <v>-3.7053006660985294E-2</v>
      </c>
      <c r="V29" s="2">
        <f ca="1"/>
        <v>1.7376498810275499E-3</v>
      </c>
      <c r="X29" s="9">
        <f ca="1"/>
        <v>-0.26747562304393924</v>
      </c>
      <c r="Y29" s="9">
        <f ca="1"/>
        <v>1.7312147094444683</v>
      </c>
      <c r="AG29" s="9">
        <f ca="1"/>
        <v>1</v>
      </c>
      <c r="AH29" s="9">
        <f ca="1"/>
        <v>-1.3046930000000001</v>
      </c>
      <c r="AI29" s="9">
        <f ca="1"/>
        <v>1.4205004999999999</v>
      </c>
      <c r="AJ29" s="9">
        <f ca="1"/>
        <v>-2.3034690000000002</v>
      </c>
      <c r="AK29" s="9">
        <f ca="1"/>
        <v>0.91087894000000003</v>
      </c>
    </row>
    <row r="30" spans="2:37" x14ac:dyDescent="0.5">
      <c r="B30">
        <v>1954.04</v>
      </c>
      <c r="C30" s="4">
        <v>0.55036837999999999</v>
      </c>
      <c r="D30" s="4">
        <v>0.90641017999999995</v>
      </c>
      <c r="G30" s="18"/>
      <c r="I30" s="4"/>
      <c r="J30" s="13">
        <f ca="1"/>
        <v>19</v>
      </c>
      <c r="K30" s="13">
        <f ca="1"/>
        <v>-8.1102618998452492E-3</v>
      </c>
      <c r="L30" s="13">
        <f ca="1"/>
        <v>-2.6286498522893748E-3</v>
      </c>
      <c r="N30" s="19"/>
      <c r="O30" s="15"/>
      <c r="P30" s="15"/>
      <c r="Q30" s="15"/>
      <c r="R30" s="2">
        <f ca="1"/>
        <v>-9.6208544198414209E-2</v>
      </c>
      <c r="S30" s="2">
        <f ca="1"/>
        <v>-7.4344721254331822E-2</v>
      </c>
      <c r="T30" s="2"/>
      <c r="U30" s="2">
        <f ca="1"/>
        <v>-7.1061583257256977E-2</v>
      </c>
      <c r="V30" s="2">
        <f ca="1"/>
        <v>-1.5591173411264544E-3</v>
      </c>
      <c r="X30" s="9">
        <f ca="1"/>
        <v>0.26139213720729404</v>
      </c>
      <c r="Y30" s="9">
        <f ca="1"/>
        <v>1.4899667168791646</v>
      </c>
      <c r="AG30" s="9">
        <f ca="1"/>
        <v>1</v>
      </c>
      <c r="AH30" s="9">
        <f ca="1"/>
        <v>0.28600947999999998</v>
      </c>
      <c r="AI30" s="9">
        <f ca="1"/>
        <v>1.5634554000000001</v>
      </c>
      <c r="AJ30" s="9">
        <f ca="1"/>
        <v>-1.3046930000000001</v>
      </c>
      <c r="AK30" s="9">
        <f ca="1"/>
        <v>1.4205004999999999</v>
      </c>
    </row>
    <row r="31" spans="2:37" x14ac:dyDescent="0.5">
      <c r="B31">
        <v>1955.01</v>
      </c>
      <c r="C31" s="4">
        <v>1.2122501000000001</v>
      </c>
      <c r="D31" s="4">
        <v>0.28269840000000002</v>
      </c>
      <c r="G31" s="18"/>
      <c r="J31" s="13">
        <f ca="1"/>
        <v>20</v>
      </c>
      <c r="K31" s="13">
        <f ca="1"/>
        <v>-5.7742310630422983E-3</v>
      </c>
      <c r="L31" s="13">
        <f ca="1"/>
        <v>7.0165676536194715E-4</v>
      </c>
      <c r="N31" s="19"/>
      <c r="O31" s="15"/>
      <c r="P31" s="15"/>
      <c r="Q31" s="15"/>
      <c r="R31" s="2">
        <f ca="1"/>
        <v>-0.10882320545712756</v>
      </c>
      <c r="S31" s="2">
        <f ca="1"/>
        <v>-4.4752266276646864E-2</v>
      </c>
      <c r="T31" s="2"/>
      <c r="U31" s="2">
        <f ca="1"/>
        <v>-8.2946870879431658E-2</v>
      </c>
      <c r="V31" s="2">
        <f ca="1"/>
        <v>3.7802513914166495E-2</v>
      </c>
      <c r="X31" s="9">
        <f ca="1"/>
        <v>0.88827290411717141</v>
      </c>
      <c r="Y31" s="9">
        <f ca="1"/>
        <v>0.47516862118081393</v>
      </c>
      <c r="AG31" s="9">
        <f ca="1"/>
        <v>1</v>
      </c>
      <c r="AH31" s="9">
        <f ca="1"/>
        <v>0.55036837999999999</v>
      </c>
      <c r="AI31" s="9">
        <f ca="1"/>
        <v>0.90641017999999995</v>
      </c>
      <c r="AJ31" s="9">
        <f ca="1"/>
        <v>0.28600947999999998</v>
      </c>
      <c r="AK31" s="9">
        <f ca="1"/>
        <v>1.5634554000000001</v>
      </c>
    </row>
    <row r="32" spans="2:37" x14ac:dyDescent="0.5">
      <c r="B32">
        <v>1955.02</v>
      </c>
      <c r="C32" s="4">
        <v>0.18374657999999999</v>
      </c>
      <c r="D32" s="4">
        <v>-7.4346687999999994E-2</v>
      </c>
      <c r="G32" s="18"/>
      <c r="J32" s="13">
        <f ca="1"/>
        <v>21</v>
      </c>
      <c r="K32" s="13">
        <f ca="1"/>
        <v>-3.5857795426759704E-3</v>
      </c>
      <c r="L32" s="13">
        <f ca="1"/>
        <v>2.9620598487161299E-3</v>
      </c>
      <c r="N32" s="19"/>
      <c r="O32" s="15"/>
      <c r="P32" s="15"/>
      <c r="Q32" s="15"/>
      <c r="R32" s="2">
        <f ca="1"/>
        <v>4.6558982916202092E-2</v>
      </c>
      <c r="S32" s="2">
        <f ca="1"/>
        <v>6.6425232544972485E-2</v>
      </c>
      <c r="T32" s="2"/>
      <c r="U32" s="2">
        <f ca="1"/>
        <v>3.1215068494649442E-2</v>
      </c>
      <c r="V32" s="2">
        <f ca="1"/>
        <v>-6.368579126969745E-2</v>
      </c>
      <c r="X32" s="9">
        <f ca="1"/>
        <v>0.73766634731098901</v>
      </c>
      <c r="Y32" s="9">
        <f ca="1"/>
        <v>-0.16935081128604501</v>
      </c>
      <c r="AG32" s="9">
        <f ca="1"/>
        <v>1</v>
      </c>
      <c r="AH32" s="9">
        <f ca="1"/>
        <v>1.2122501000000001</v>
      </c>
      <c r="AI32" s="9">
        <f ca="1"/>
        <v>0.28269840000000002</v>
      </c>
      <c r="AJ32" s="9">
        <f ca="1"/>
        <v>0.55036837999999999</v>
      </c>
      <c r="AK32" s="9">
        <f ca="1"/>
        <v>0.90641017999999995</v>
      </c>
    </row>
    <row r="33" spans="2:37" x14ac:dyDescent="0.5">
      <c r="B33">
        <v>1955.03</v>
      </c>
      <c r="C33" s="4">
        <v>0.41807062</v>
      </c>
      <c r="D33" s="4">
        <v>-0.39805847</v>
      </c>
      <c r="J33" s="13">
        <f ca="1"/>
        <v>22</v>
      </c>
      <c r="K33" s="13">
        <f ca="1"/>
        <v>-1.7110413825714426E-3</v>
      </c>
      <c r="L33" s="13">
        <f ca="1"/>
        <v>4.2571151111988684E-3</v>
      </c>
      <c r="N33" s="19"/>
      <c r="O33" s="15"/>
      <c r="P33" s="15"/>
      <c r="Q33" s="15"/>
      <c r="R33" s="2">
        <f ca="1"/>
        <v>2.886196597624691E-2</v>
      </c>
      <c r="S33" s="2">
        <f ca="1"/>
        <v>9.2570490836040284E-2</v>
      </c>
      <c r="T33" s="2"/>
      <c r="U33" s="2">
        <f ca="1"/>
        <v>-2.3963538293289954E-2</v>
      </c>
      <c r="V33" s="2">
        <f ca="1"/>
        <v>1.9193737041347664E-2</v>
      </c>
      <c r="X33" s="9">
        <f ca="1"/>
        <v>0.35517263939121674</v>
      </c>
      <c r="Y33" s="9">
        <f ca="1"/>
        <v>-0.28263310128785168</v>
      </c>
      <c r="AG33" s="9">
        <f ca="1"/>
        <v>1</v>
      </c>
      <c r="AH33" s="9">
        <f ca="1"/>
        <v>0.18374657999999999</v>
      </c>
      <c r="AI33" s="9">
        <f ca="1"/>
        <v>-7.4346687999999994E-2</v>
      </c>
      <c r="AJ33" s="9">
        <f ca="1"/>
        <v>1.2122501000000001</v>
      </c>
      <c r="AK33" s="9">
        <f ca="1"/>
        <v>0.28269840000000002</v>
      </c>
    </row>
    <row r="34" spans="2:37" x14ac:dyDescent="0.5">
      <c r="B34">
        <v>1955.04</v>
      </c>
      <c r="C34" s="4">
        <v>-3.2868420000000002E-2</v>
      </c>
      <c r="D34" s="4">
        <v>-0.28843696000000002</v>
      </c>
      <c r="J34" s="13">
        <f ca="1"/>
        <v>23</v>
      </c>
      <c r="K34" s="13">
        <f ca="1"/>
        <v>-2.3596274708796716E-4</v>
      </c>
      <c r="L34" s="13">
        <f ca="1"/>
        <v>4.7527854048461035E-3</v>
      </c>
      <c r="N34" s="19"/>
      <c r="O34" s="15"/>
      <c r="P34" s="15"/>
      <c r="Q34" s="15"/>
      <c r="R34" s="2">
        <f ca="1"/>
        <v>3.3887783517240658E-2</v>
      </c>
      <c r="S34" s="2">
        <f ca="1"/>
        <v>5.9945462134992154E-2</v>
      </c>
      <c r="T34" s="2"/>
      <c r="U34" s="2">
        <f ca="1"/>
        <v>-1.4791501927085247E-3</v>
      </c>
      <c r="V34" s="2">
        <f ca="1"/>
        <v>0.10647599991878645</v>
      </c>
      <c r="X34" s="9">
        <f ca="1"/>
        <v>0.19974282725450385</v>
      </c>
      <c r="Y34" s="9">
        <f ca="1"/>
        <v>-0.56261266487502437</v>
      </c>
      <c r="AG34" s="9">
        <f ca="1"/>
        <v>1</v>
      </c>
      <c r="AH34" s="9">
        <f ca="1"/>
        <v>0.41807062</v>
      </c>
      <c r="AI34" s="9">
        <f ca="1"/>
        <v>-0.39805847</v>
      </c>
      <c r="AJ34" s="9">
        <f ca="1"/>
        <v>0.18374657999999999</v>
      </c>
      <c r="AK34" s="9">
        <f ca="1"/>
        <v>-7.4346687999999994E-2</v>
      </c>
    </row>
    <row r="35" spans="2:37" x14ac:dyDescent="0.5">
      <c r="B35">
        <v>1956.01</v>
      </c>
      <c r="C35" s="4">
        <v>-1.1035648</v>
      </c>
      <c r="D35" s="4">
        <v>-0.51214875000000004</v>
      </c>
      <c r="J35" s="13">
        <f ca="1"/>
        <v>24</v>
      </c>
      <c r="K35" s="13">
        <f ca="1"/>
        <v>8.1783117005200089E-4</v>
      </c>
      <c r="L35" s="13">
        <f ca="1"/>
        <v>4.6419901162086316E-3</v>
      </c>
      <c r="N35" s="19"/>
      <c r="O35" s="15"/>
      <c r="P35" s="15"/>
      <c r="Q35" s="15"/>
      <c r="R35" s="2">
        <f ca="1"/>
        <v>-2.6810100176966362E-2</v>
      </c>
      <c r="S35" s="2">
        <f ca="1"/>
        <v>-7.8016166233988507E-2</v>
      </c>
      <c r="T35" s="2"/>
      <c r="U35" s="2">
        <f ca="1"/>
        <v>-1.4525739184716601E-2</v>
      </c>
      <c r="V35" s="2">
        <f ca="1"/>
        <v>-5.5186319968138338E-2</v>
      </c>
      <c r="X35" s="9">
        <f ca="1"/>
        <v>-0.17970135044567184</v>
      </c>
      <c r="Y35" s="9">
        <f ca="1"/>
        <v>-0.234732540162883</v>
      </c>
      <c r="AG35" s="9">
        <f ca="1"/>
        <v>1</v>
      </c>
      <c r="AH35" s="9">
        <f ca="1"/>
        <v>-3.2868420000000002E-2</v>
      </c>
      <c r="AI35" s="9">
        <f ca="1"/>
        <v>-0.28843696000000002</v>
      </c>
      <c r="AJ35" s="9">
        <f ca="1"/>
        <v>0.41807062</v>
      </c>
      <c r="AK35" s="9">
        <f ca="1"/>
        <v>-0.39805847</v>
      </c>
    </row>
    <row r="36" spans="2:37" x14ac:dyDescent="0.5">
      <c r="B36">
        <v>1956.02</v>
      </c>
      <c r="C36" s="4">
        <v>-0.45162995</v>
      </c>
      <c r="D36" s="4">
        <v>-0.36919383</v>
      </c>
      <c r="J36" s="13">
        <f ca="1"/>
        <v>25</v>
      </c>
      <c r="K36" s="13">
        <f ca="1"/>
        <v>1.4757566329381654E-3</v>
      </c>
      <c r="L36" s="13">
        <f ca="1"/>
        <v>4.1179303935425298E-3</v>
      </c>
      <c r="N36" s="19"/>
      <c r="O36" s="15"/>
      <c r="P36" s="15"/>
      <c r="Q36" s="15"/>
      <c r="R36" s="2">
        <f ca="1"/>
        <v>-1.0745237262394748E-2</v>
      </c>
      <c r="S36" s="2">
        <f ca="1"/>
        <v>4.0110757177635556E-2</v>
      </c>
      <c r="T36" s="2"/>
      <c r="U36" s="2">
        <f ca="1"/>
        <v>1.1439557043275435E-2</v>
      </c>
      <c r="V36" s="2">
        <f ca="1"/>
        <v>-2.873978899484006E-2</v>
      </c>
      <c r="X36" s="9">
        <f ca="1"/>
        <v>-3.8486748786920627E-2</v>
      </c>
      <c r="Y36" s="9">
        <f ca="1"/>
        <v>-0.43769954894512897</v>
      </c>
      <c r="AG36" s="9">
        <f ca="1"/>
        <v>1</v>
      </c>
      <c r="AH36" s="9">
        <f ca="1"/>
        <v>-1.1035648</v>
      </c>
      <c r="AI36" s="9">
        <f ca="1"/>
        <v>-0.51214875000000004</v>
      </c>
      <c r="AJ36" s="9">
        <f ca="1"/>
        <v>-3.2868420000000002E-2</v>
      </c>
      <c r="AK36" s="9">
        <f ca="1"/>
        <v>-0.28843696000000002</v>
      </c>
    </row>
    <row r="37" spans="2:37" x14ac:dyDescent="0.5">
      <c r="B37">
        <v>1956.03</v>
      </c>
      <c r="C37" s="4">
        <v>-0.83361331999999999</v>
      </c>
      <c r="D37" s="4">
        <v>-0.45957231999999998</v>
      </c>
      <c r="J37" s="13">
        <f ca="1"/>
        <v>26</v>
      </c>
      <c r="K37" s="13">
        <f ca="1"/>
        <v>1.7936669175941792E-3</v>
      </c>
      <c r="L37" s="13">
        <f ca="1"/>
        <v>3.3554161618430138E-3</v>
      </c>
      <c r="N37" s="19"/>
      <c r="O37" s="15"/>
      <c r="P37" s="15"/>
      <c r="Q37" s="15"/>
      <c r="R37" s="4"/>
      <c r="S37" s="4"/>
      <c r="X37" s="9">
        <f ca="1"/>
        <v>-0.33396459491687597</v>
      </c>
      <c r="Y37" s="9">
        <f ca="1"/>
        <v>-0.19948110282253251</v>
      </c>
      <c r="AG37" s="9">
        <f ca="1"/>
        <v>1</v>
      </c>
      <c r="AH37" s="9">
        <f ca="1"/>
        <v>-0.45162995</v>
      </c>
      <c r="AI37" s="9">
        <f ca="1"/>
        <v>-0.36919383</v>
      </c>
      <c r="AJ37" s="9">
        <f ca="1"/>
        <v>-1.1035648</v>
      </c>
      <c r="AK37" s="9">
        <f ca="1"/>
        <v>-0.51214875000000004</v>
      </c>
    </row>
    <row r="38" spans="2:37" x14ac:dyDescent="0.5">
      <c r="B38">
        <v>1956.04</v>
      </c>
      <c r="C38" s="4">
        <v>0.19720425</v>
      </c>
      <c r="D38" s="4">
        <v>-0.48328410999999999</v>
      </c>
      <c r="J38" s="13">
        <f ca="1"/>
        <v>27</v>
      </c>
      <c r="K38" s="13">
        <f ca="1"/>
        <v>1.8433172822538424E-3</v>
      </c>
      <c r="L38" s="13">
        <f ca="1"/>
        <v>2.4995830069317075E-3</v>
      </c>
      <c r="N38" s="19"/>
      <c r="O38" s="15"/>
      <c r="P38" s="15"/>
      <c r="Q38" s="15"/>
      <c r="R38" s="4"/>
      <c r="S38" s="4"/>
      <c r="X38" s="9">
        <f ca="1"/>
        <v>-0.14488729689502</v>
      </c>
      <c r="Y38" s="9">
        <f ca="1"/>
        <v>-0.35357061574089987</v>
      </c>
      <c r="AG38" s="9">
        <f ca="1"/>
        <v>1</v>
      </c>
      <c r="AH38" s="9">
        <f ca="1"/>
        <v>-0.83361331999999999</v>
      </c>
      <c r="AI38" s="9">
        <f ca="1"/>
        <v>-0.45957231999999998</v>
      </c>
      <c r="AJ38" s="9">
        <f ca="1"/>
        <v>-0.45162995</v>
      </c>
      <c r="AK38" s="9">
        <f ca="1"/>
        <v>-0.36919383</v>
      </c>
    </row>
    <row r="39" spans="2:37" x14ac:dyDescent="0.5">
      <c r="B39">
        <v>1957.01</v>
      </c>
      <c r="C39" s="4">
        <v>-8.4857194999999996E-2</v>
      </c>
      <c r="D39" s="4">
        <v>-0.70699588999999996</v>
      </c>
      <c r="J39" s="13">
        <f ca="1"/>
        <v>28</v>
      </c>
      <c r="K39" s="13">
        <f ca="1"/>
        <v>1.7006749131857823E-3</v>
      </c>
      <c r="L39" s="13">
        <f ca="1"/>
        <v>1.6608602019807818E-3</v>
      </c>
      <c r="N39" s="19"/>
      <c r="O39" s="15"/>
      <c r="P39" s="15"/>
      <c r="Q39" s="15"/>
      <c r="R39" s="4"/>
      <c r="S39" s="4"/>
      <c r="X39" s="9">
        <f ca="1"/>
        <v>-0.15874620616745577</v>
      </c>
      <c r="Y39" s="9">
        <f ca="1"/>
        <v>-0.45891972220164423</v>
      </c>
      <c r="AG39" s="9">
        <f ca="1"/>
        <v>1</v>
      </c>
      <c r="AH39" s="9">
        <f ca="1"/>
        <v>0.19720425</v>
      </c>
      <c r="AI39" s="9">
        <f ca="1"/>
        <v>-0.48328410999999999</v>
      </c>
      <c r="AJ39" s="9">
        <f ca="1"/>
        <v>-0.83361331999999999</v>
      </c>
      <c r="AK39" s="9">
        <f ca="1"/>
        <v>-0.45957231999999998</v>
      </c>
    </row>
    <row r="40" spans="2:37" x14ac:dyDescent="0.5">
      <c r="B40">
        <v>1957.02</v>
      </c>
      <c r="C40" s="4">
        <v>-0.96379004999999995</v>
      </c>
      <c r="D40" s="4">
        <v>-0.56404098000000003</v>
      </c>
      <c r="J40" s="13">
        <f ca="1"/>
        <v>29</v>
      </c>
      <c r="K40" s="13">
        <f ca="1"/>
        <v>1.4373422487569711E-3</v>
      </c>
      <c r="L40" s="13">
        <f ca="1"/>
        <v>9.1479246566160128E-4</v>
      </c>
      <c r="N40" s="19"/>
      <c r="O40" s="15"/>
      <c r="P40" s="15"/>
      <c r="Q40" s="15"/>
      <c r="R40" s="4"/>
      <c r="S40" s="4"/>
      <c r="X40" s="9">
        <f ca="1"/>
        <v>-1.3089838472763793E-2</v>
      </c>
      <c r="Y40" s="9">
        <f ca="1"/>
        <v>-0.74454332056581896</v>
      </c>
      <c r="AG40" s="9">
        <f ca="1"/>
        <v>1</v>
      </c>
      <c r="AH40" s="9">
        <f ca="1"/>
        <v>-8.4857194999999996E-2</v>
      </c>
      <c r="AI40" s="9">
        <f ca="1"/>
        <v>-0.70699588999999996</v>
      </c>
      <c r="AJ40" s="9">
        <f ca="1"/>
        <v>0.19720425</v>
      </c>
      <c r="AK40" s="9">
        <f ca="1"/>
        <v>-0.48328410999999999</v>
      </c>
    </row>
    <row r="41" spans="2:37" x14ac:dyDescent="0.5">
      <c r="B41">
        <v>1957.03</v>
      </c>
      <c r="C41" s="4">
        <v>-0.32135438</v>
      </c>
      <c r="D41" s="4">
        <v>-0.45441946999999999</v>
      </c>
      <c r="J41" s="13">
        <f ca="1"/>
        <v>30</v>
      </c>
      <c r="K41" s="13">
        <f ca="1"/>
        <v>1.1149817544639901E-3</v>
      </c>
      <c r="L41" s="13">
        <f ca="1"/>
        <v>3.0527166583952845E-4</v>
      </c>
      <c r="N41" s="19"/>
      <c r="O41" s="15"/>
      <c r="P41" s="15"/>
      <c r="Q41" s="15"/>
      <c r="R41" s="4"/>
      <c r="S41" s="4"/>
      <c r="X41" s="9">
        <f ca="1"/>
        <v>-0.37688316896948421</v>
      </c>
      <c r="Y41" s="9">
        <f ca="1"/>
        <v>-0.34747960192383776</v>
      </c>
      <c r="AG41" s="9">
        <f ca="1"/>
        <v>1</v>
      </c>
      <c r="AH41" s="9">
        <f ca="1"/>
        <v>-0.96379004999999995</v>
      </c>
      <c r="AI41" s="9">
        <f ca="1"/>
        <v>-0.56404098000000003</v>
      </c>
      <c r="AJ41" s="9">
        <f ca="1"/>
        <v>-8.4857194999999996E-2</v>
      </c>
      <c r="AK41" s="9">
        <f ca="1"/>
        <v>-0.70699588999999996</v>
      </c>
    </row>
    <row r="42" spans="2:37" x14ac:dyDescent="0.5">
      <c r="B42">
        <v>1957.04</v>
      </c>
      <c r="C42" s="4">
        <v>-2.4677587999999999</v>
      </c>
      <c r="D42" s="4">
        <v>0.22186875</v>
      </c>
      <c r="J42" s="13"/>
      <c r="K42" s="13"/>
      <c r="L42" s="13"/>
      <c r="N42" s="19"/>
      <c r="O42" s="15"/>
      <c r="P42" s="15"/>
      <c r="Q42" s="15"/>
      <c r="R42" s="4"/>
      <c r="S42" s="4"/>
      <c r="X42" s="9">
        <f ca="1"/>
        <v>-0.31270693511241648</v>
      </c>
      <c r="Y42" s="9">
        <f ca="1"/>
        <v>-0.31119142401127153</v>
      </c>
      <c r="AG42" s="9">
        <f ca="1"/>
        <v>1</v>
      </c>
      <c r="AH42" s="9">
        <f ca="1"/>
        <v>-0.32135438</v>
      </c>
      <c r="AI42" s="9">
        <f ca="1"/>
        <v>-0.45441946999999999</v>
      </c>
      <c r="AJ42" s="9">
        <f ca="1"/>
        <v>-0.96379004999999995</v>
      </c>
      <c r="AK42" s="9">
        <f ca="1"/>
        <v>-0.56404098000000003</v>
      </c>
    </row>
    <row r="43" spans="2:37" x14ac:dyDescent="0.5">
      <c r="B43">
        <v>1958.01</v>
      </c>
      <c r="C43" s="4">
        <v>-2.9562422000000002</v>
      </c>
      <c r="D43" s="4">
        <v>1.5648237</v>
      </c>
      <c r="J43" s="13"/>
      <c r="K43" s="13"/>
      <c r="L43" s="13"/>
      <c r="N43" s="19"/>
      <c r="O43" s="15"/>
      <c r="P43" s="15"/>
      <c r="Q43" s="15"/>
      <c r="R43" s="4"/>
      <c r="S43" s="4"/>
      <c r="X43" s="9">
        <f ca="1"/>
        <v>-0.74770420776152446</v>
      </c>
      <c r="Y43" s="9">
        <f ca="1"/>
        <v>0.78147880554007143</v>
      </c>
      <c r="AG43" s="9">
        <f ca="1"/>
        <v>1</v>
      </c>
      <c r="AH43" s="9">
        <f ca="1"/>
        <v>-2.4677587999999999</v>
      </c>
      <c r="AI43" s="9">
        <f ca="1"/>
        <v>0.22186875</v>
      </c>
      <c r="AJ43" s="9">
        <f ca="1"/>
        <v>-0.32135438</v>
      </c>
      <c r="AK43" s="9">
        <f ca="1"/>
        <v>-0.45441946999999999</v>
      </c>
    </row>
    <row r="44" spans="2:37" x14ac:dyDescent="0.5">
      <c r="B44">
        <v>1958.02</v>
      </c>
      <c r="C44" s="4">
        <v>-0.36946024999999999</v>
      </c>
      <c r="D44" s="4">
        <v>2.6077786000000001</v>
      </c>
      <c r="J44" s="13"/>
      <c r="K44" s="13"/>
      <c r="L44" s="13"/>
      <c r="N44" s="19"/>
      <c r="O44" s="15"/>
      <c r="P44" s="15"/>
      <c r="Q44" s="15"/>
      <c r="R44" s="4"/>
      <c r="S44" s="4"/>
      <c r="X44" s="9">
        <f ca="1"/>
        <v>-1.0995429652702857</v>
      </c>
      <c r="Y44" s="9">
        <f ca="1"/>
        <v>2.4126523424353499</v>
      </c>
      <c r="AG44" s="9">
        <f ca="1"/>
        <v>1</v>
      </c>
      <c r="AH44" s="9">
        <f ca="1"/>
        <v>-2.9562422000000002</v>
      </c>
      <c r="AI44" s="9">
        <f ca="1"/>
        <v>1.5648237</v>
      </c>
      <c r="AJ44" s="9">
        <f ca="1"/>
        <v>-2.4677587999999999</v>
      </c>
      <c r="AK44" s="9">
        <f ca="1"/>
        <v>0.22186875</v>
      </c>
    </row>
    <row r="45" spans="2:37" x14ac:dyDescent="0.5">
      <c r="B45">
        <v>1958.03</v>
      </c>
      <c r="C45" s="4">
        <v>1.4309362999999999</v>
      </c>
      <c r="D45" s="4">
        <v>2.5507333999999999</v>
      </c>
      <c r="J45" s="13"/>
      <c r="K45" s="13"/>
      <c r="L45" s="13"/>
      <c r="N45" s="19"/>
      <c r="O45" s="15"/>
      <c r="P45" s="15"/>
      <c r="Q45" s="15"/>
      <c r="R45" s="4"/>
      <c r="S45" s="4"/>
      <c r="X45" s="9">
        <f ca="1"/>
        <v>-0.37456532486676419</v>
      </c>
      <c r="Y45" s="9">
        <f ca="1"/>
        <v>2.9498334322335649</v>
      </c>
      <c r="AG45" s="9">
        <f ca="1"/>
        <v>1</v>
      </c>
      <c r="AH45" s="9">
        <f ca="1"/>
        <v>-0.36946024999999999</v>
      </c>
      <c r="AI45" s="9">
        <f ca="1"/>
        <v>2.6077786000000001</v>
      </c>
      <c r="AJ45" s="9">
        <f ca="1"/>
        <v>-2.9562422000000002</v>
      </c>
      <c r="AK45" s="9">
        <f ca="1"/>
        <v>1.5648237</v>
      </c>
    </row>
    <row r="46" spans="2:37" x14ac:dyDescent="0.5">
      <c r="B46">
        <v>1958.04</v>
      </c>
      <c r="C46" s="4">
        <v>1.4343136000000001</v>
      </c>
      <c r="D46" s="4">
        <v>1.5603549999999999</v>
      </c>
      <c r="J46" s="13"/>
      <c r="K46" s="13"/>
      <c r="L46" s="13"/>
      <c r="N46" s="19"/>
      <c r="O46" s="15"/>
      <c r="P46" s="15"/>
      <c r="Q46" s="15"/>
      <c r="R46" s="4"/>
      <c r="S46" s="4"/>
      <c r="X46" s="9">
        <f ca="1"/>
        <v>0.84815584934428911</v>
      </c>
      <c r="Y46" s="9">
        <f ca="1"/>
        <v>2.1470740595071414</v>
      </c>
      <c r="AG46" s="9">
        <f ca="1"/>
        <v>1</v>
      </c>
      <c r="AH46" s="9">
        <f ca="1"/>
        <v>1.4309362999999999</v>
      </c>
      <c r="AI46" s="9">
        <f ca="1"/>
        <v>2.5507333999999999</v>
      </c>
      <c r="AJ46" s="9">
        <f ca="1"/>
        <v>-0.36946024999999999</v>
      </c>
      <c r="AK46" s="9">
        <f ca="1"/>
        <v>2.6077786000000001</v>
      </c>
    </row>
    <row r="47" spans="2:37" x14ac:dyDescent="0.5">
      <c r="B47">
        <v>1959.01</v>
      </c>
      <c r="C47" s="4">
        <v>0.32809417000000002</v>
      </c>
      <c r="D47" s="4">
        <v>1.0033098</v>
      </c>
      <c r="J47" s="13"/>
      <c r="K47" s="13"/>
      <c r="L47" s="13"/>
      <c r="N47" s="19"/>
      <c r="O47" s="15"/>
      <c r="P47" s="15"/>
      <c r="Q47" s="15"/>
      <c r="R47" s="4"/>
      <c r="S47" s="4"/>
      <c r="X47" s="9">
        <f ca="1"/>
        <v>1.4916710458378146</v>
      </c>
      <c r="Y47" s="9">
        <f ca="1"/>
        <v>0.7960038054338745</v>
      </c>
      <c r="AG47" s="9">
        <f ca="1"/>
        <v>1</v>
      </c>
      <c r="AH47" s="9">
        <f ca="1"/>
        <v>1.4343136000000001</v>
      </c>
      <c r="AI47" s="9">
        <f ca="1"/>
        <v>1.5603549999999999</v>
      </c>
      <c r="AJ47" s="9">
        <f ca="1"/>
        <v>1.4309362999999999</v>
      </c>
      <c r="AK47" s="9">
        <f ca="1"/>
        <v>2.5507333999999999</v>
      </c>
    </row>
    <row r="48" spans="2:37" x14ac:dyDescent="0.5">
      <c r="B48">
        <v>1959.02</v>
      </c>
      <c r="C48" s="4">
        <v>0.98113267999999998</v>
      </c>
      <c r="D48" s="4">
        <v>0.24626472999999999</v>
      </c>
      <c r="J48" s="13"/>
      <c r="K48" s="13"/>
      <c r="L48" s="13"/>
      <c r="N48" s="19"/>
      <c r="O48" s="15"/>
      <c r="P48" s="15"/>
      <c r="Q48" s="15"/>
      <c r="R48" s="4"/>
      <c r="S48" s="4"/>
      <c r="X48" s="9">
        <f ca="1"/>
        <v>0.86494473365994307</v>
      </c>
      <c r="Y48" s="9">
        <f ca="1"/>
        <v>0.59784563823106429</v>
      </c>
      <c r="AG48" s="9">
        <f ca="1"/>
        <v>1</v>
      </c>
      <c r="AH48" s="9">
        <f ca="1"/>
        <v>0.32809417000000002</v>
      </c>
      <c r="AI48" s="9">
        <f ca="1"/>
        <v>1.0033098</v>
      </c>
      <c r="AJ48" s="9">
        <f ca="1"/>
        <v>1.4343136000000001</v>
      </c>
      <c r="AK48" s="9">
        <f ca="1"/>
        <v>1.5603549999999999</v>
      </c>
    </row>
    <row r="49" spans="2:37" x14ac:dyDescent="0.5">
      <c r="B49">
        <v>1959.03</v>
      </c>
      <c r="C49" s="4">
        <v>-1.36504</v>
      </c>
      <c r="D49" s="4">
        <v>0.38921963999999998</v>
      </c>
      <c r="J49" s="13"/>
      <c r="K49" s="13"/>
      <c r="L49" s="13"/>
      <c r="N49" s="19"/>
      <c r="O49" s="15"/>
      <c r="P49" s="15"/>
      <c r="Q49" s="15"/>
      <c r="R49" s="4"/>
      <c r="S49" s="4"/>
      <c r="X49" s="9">
        <f ca="1"/>
        <v>0.82098548396617976</v>
      </c>
      <c r="Y49" s="9">
        <f ca="1"/>
        <v>-0.22415558950595085</v>
      </c>
      <c r="AG49" s="9">
        <f ca="1"/>
        <v>1</v>
      </c>
      <c r="AH49" s="9">
        <f ca="1"/>
        <v>0.98113267999999998</v>
      </c>
      <c r="AI49" s="9">
        <f ca="1"/>
        <v>0.24626472999999999</v>
      </c>
      <c r="AJ49" s="9">
        <f ca="1"/>
        <v>0.32809417000000002</v>
      </c>
      <c r="AK49" s="9">
        <f ca="1"/>
        <v>1.0033098</v>
      </c>
    </row>
    <row r="50" spans="2:37" x14ac:dyDescent="0.5">
      <c r="B50">
        <v>1959.04</v>
      </c>
      <c r="C50" s="4">
        <v>-5.6427369999999998E-2</v>
      </c>
      <c r="D50" s="4">
        <v>0.69884115000000002</v>
      </c>
      <c r="J50" s="13"/>
      <c r="K50" s="13"/>
      <c r="L50" s="13"/>
      <c r="N50" s="19"/>
      <c r="O50" s="15"/>
      <c r="P50" s="15"/>
      <c r="Q50" s="15"/>
      <c r="R50" s="4"/>
      <c r="S50" s="4"/>
      <c r="X50" s="9">
        <f ca="1"/>
        <v>-8.0817495455388383E-2</v>
      </c>
      <c r="Y50" s="9">
        <f ca="1"/>
        <v>0.5421689743792214</v>
      </c>
      <c r="AG50" s="9">
        <f ca="1"/>
        <v>1</v>
      </c>
      <c r="AH50" s="9">
        <f ca="1"/>
        <v>-1.36504</v>
      </c>
      <c r="AI50" s="9">
        <f ca="1"/>
        <v>0.38921963999999998</v>
      </c>
      <c r="AJ50" s="9">
        <f ca="1"/>
        <v>0.98113267999999998</v>
      </c>
      <c r="AK50" s="9">
        <f ca="1"/>
        <v>0.24626472999999999</v>
      </c>
    </row>
    <row r="51" spans="2:37" x14ac:dyDescent="0.5">
      <c r="B51">
        <v>1960.01</v>
      </c>
      <c r="C51" s="4">
        <v>0.79556640000000001</v>
      </c>
      <c r="D51" s="4">
        <v>0.20846266999999999</v>
      </c>
      <c r="J51" s="13"/>
      <c r="K51" s="13"/>
      <c r="L51" s="13"/>
      <c r="N51" s="19"/>
      <c r="O51" s="15"/>
      <c r="P51" s="15"/>
      <c r="Q51" s="15"/>
      <c r="R51" s="4"/>
      <c r="S51" s="4"/>
      <c r="X51" s="9">
        <f ca="1"/>
        <v>-0.16326161368124387</v>
      </c>
      <c r="Y51" s="9">
        <f ca="1"/>
        <v>0.809620151191492</v>
      </c>
      <c r="AG51" s="9">
        <f ca="1"/>
        <v>1</v>
      </c>
      <c r="AH51" s="9">
        <f ca="1"/>
        <v>-5.6427369999999998E-2</v>
      </c>
      <c r="AI51" s="9">
        <f ca="1"/>
        <v>0.69884115000000002</v>
      </c>
      <c r="AJ51" s="9">
        <f ca="1"/>
        <v>-1.36504</v>
      </c>
      <c r="AK51" s="9">
        <f ca="1"/>
        <v>0.38921963999999998</v>
      </c>
    </row>
    <row r="52" spans="2:37" x14ac:dyDescent="0.5">
      <c r="B52">
        <v>1960.02</v>
      </c>
      <c r="C52" s="4">
        <v>-1.1933952000000001</v>
      </c>
      <c r="D52" s="4">
        <v>0.28475087999999998</v>
      </c>
      <c r="J52" s="13"/>
      <c r="K52" s="13"/>
      <c r="L52" s="13"/>
      <c r="N52" s="19"/>
      <c r="O52" s="15"/>
      <c r="P52" s="15"/>
      <c r="Q52" s="15"/>
      <c r="R52" s="4"/>
      <c r="S52" s="4"/>
      <c r="X52" s="9">
        <f ca="1"/>
        <v>0.53859267923196363</v>
      </c>
      <c r="Y52" s="9">
        <f ca="1"/>
        <v>-0.11401329308544514</v>
      </c>
      <c r="AG52" s="9">
        <f ca="1"/>
        <v>1</v>
      </c>
      <c r="AH52" s="9">
        <f ca="1"/>
        <v>0.79556640000000001</v>
      </c>
      <c r="AI52" s="9">
        <f ca="1"/>
        <v>0.20846266999999999</v>
      </c>
      <c r="AJ52" s="9">
        <f ca="1"/>
        <v>-5.6427369999999998E-2</v>
      </c>
      <c r="AK52" s="9">
        <f ca="1"/>
        <v>0.69884115000000002</v>
      </c>
    </row>
    <row r="53" spans="2:37" x14ac:dyDescent="0.5">
      <c r="B53">
        <v>1960.03</v>
      </c>
      <c r="C53" s="4">
        <v>-0.80988581999999998</v>
      </c>
      <c r="D53" s="4">
        <v>0.56103910000000001</v>
      </c>
      <c r="J53" s="13"/>
      <c r="K53" s="13"/>
      <c r="L53" s="13"/>
      <c r="N53" s="19"/>
      <c r="O53" s="15"/>
      <c r="P53" s="15"/>
      <c r="Q53" s="15"/>
      <c r="R53" s="4"/>
      <c r="S53" s="4"/>
      <c r="X53" s="9">
        <f ca="1"/>
        <v>-4.7578258255084216E-2</v>
      </c>
      <c r="Y53" s="9">
        <f ca="1"/>
        <v>0.40371619369222855</v>
      </c>
      <c r="AG53" s="9">
        <f ca="1"/>
        <v>1</v>
      </c>
      <c r="AH53" s="9">
        <f ca="1"/>
        <v>-1.1933952000000001</v>
      </c>
      <c r="AI53" s="9">
        <f ca="1"/>
        <v>0.28475087999999998</v>
      </c>
      <c r="AJ53" s="9">
        <f ca="1"/>
        <v>0.79556640000000001</v>
      </c>
      <c r="AK53" s="9">
        <f ca="1"/>
        <v>0.20846266999999999</v>
      </c>
    </row>
    <row r="54" spans="2:37" x14ac:dyDescent="0.5">
      <c r="B54">
        <v>1960.04</v>
      </c>
      <c r="C54" s="4">
        <v>-1.766635</v>
      </c>
      <c r="D54" s="4">
        <v>1.2706607000000001</v>
      </c>
      <c r="J54" s="13"/>
      <c r="K54" s="13"/>
      <c r="L54" s="13"/>
      <c r="N54" s="19"/>
      <c r="O54" s="15"/>
      <c r="P54" s="15"/>
      <c r="Q54" s="15"/>
      <c r="R54" s="4"/>
      <c r="S54" s="4"/>
      <c r="X54" s="9">
        <f ca="1"/>
        <v>-0.21658292467397067</v>
      </c>
      <c r="Y54" s="9">
        <f ca="1"/>
        <v>0.75407188148217341</v>
      </c>
      <c r="AG54" s="9">
        <f ca="1"/>
        <v>1</v>
      </c>
      <c r="AH54" s="9">
        <f ca="1"/>
        <v>-0.80988581999999998</v>
      </c>
      <c r="AI54" s="9">
        <f ca="1"/>
        <v>0.56103910000000001</v>
      </c>
      <c r="AJ54" s="9">
        <f ca="1"/>
        <v>-1.1933952000000001</v>
      </c>
      <c r="AK54" s="9">
        <f ca="1"/>
        <v>0.28475087999999998</v>
      </c>
    </row>
    <row r="55" spans="2:37" x14ac:dyDescent="0.5">
      <c r="B55">
        <v>1961.01</v>
      </c>
      <c r="C55" s="4">
        <v>0.12863916</v>
      </c>
      <c r="D55" s="4">
        <v>1.7802822</v>
      </c>
      <c r="J55" s="13"/>
      <c r="K55" s="13"/>
      <c r="L55" s="13"/>
      <c r="N55" s="19"/>
      <c r="O55" s="15"/>
      <c r="P55" s="15"/>
      <c r="Q55" s="15"/>
      <c r="R55" s="4"/>
      <c r="S55" s="4"/>
      <c r="X55" s="9">
        <f ca="1"/>
        <v>-0.45190028594191711</v>
      </c>
      <c r="Y55" s="9">
        <f ca="1"/>
        <v>1.6876825580907837</v>
      </c>
      <c r="AG55" s="9">
        <f ca="1"/>
        <v>1</v>
      </c>
      <c r="AH55" s="9">
        <f ca="1"/>
        <v>-1.766635</v>
      </c>
      <c r="AI55" s="9">
        <f ca="1"/>
        <v>1.2706607000000001</v>
      </c>
      <c r="AJ55" s="9">
        <f ca="1"/>
        <v>-0.80988581999999998</v>
      </c>
      <c r="AK55" s="9">
        <f ca="1"/>
        <v>0.56103910000000001</v>
      </c>
    </row>
    <row r="56" spans="2:37" x14ac:dyDescent="0.5">
      <c r="B56">
        <v>1961.02</v>
      </c>
      <c r="C56" s="4">
        <v>0.33102735</v>
      </c>
      <c r="D56" s="4">
        <v>1.9565703999999999</v>
      </c>
      <c r="J56" s="13"/>
      <c r="K56" s="13"/>
      <c r="L56" s="13"/>
      <c r="N56" s="19"/>
      <c r="O56" s="15"/>
      <c r="P56" s="15"/>
      <c r="Q56" s="15"/>
      <c r="R56" s="4"/>
      <c r="S56" s="4"/>
      <c r="X56" s="9">
        <f ca="1"/>
        <v>-3.9932610970816462E-2</v>
      </c>
      <c r="Y56" s="9">
        <f ca="1"/>
        <v>1.8741330762634374</v>
      </c>
      <c r="AG56" s="9">
        <f ca="1"/>
        <v>1</v>
      </c>
      <c r="AH56" s="9">
        <f ca="1"/>
        <v>0.12863916</v>
      </c>
      <c r="AI56" s="9">
        <f ca="1"/>
        <v>1.7802822</v>
      </c>
      <c r="AJ56" s="9">
        <f ca="1"/>
        <v>-1.766635</v>
      </c>
      <c r="AK56" s="9">
        <f ca="1"/>
        <v>1.2706607000000001</v>
      </c>
    </row>
    <row r="57" spans="2:37" x14ac:dyDescent="0.5">
      <c r="B57">
        <v>1961.03</v>
      </c>
      <c r="C57" s="4">
        <v>0.51421287999999998</v>
      </c>
      <c r="D57" s="4">
        <v>1.6995252999999999</v>
      </c>
      <c r="J57" s="13"/>
      <c r="K57" s="13"/>
      <c r="L57" s="13"/>
      <c r="N57" s="19"/>
      <c r="O57" s="15"/>
      <c r="P57" s="15"/>
      <c r="Q57" s="15"/>
      <c r="R57" s="4"/>
      <c r="S57" s="4"/>
      <c r="X57" s="9">
        <f ca="1"/>
        <v>0.41506605618286763</v>
      </c>
      <c r="Y57" s="9">
        <f ca="1"/>
        <v>1.8159703553595321</v>
      </c>
      <c r="AG57" s="9">
        <f ca="1"/>
        <v>1</v>
      </c>
      <c r="AH57" s="9">
        <f ca="1"/>
        <v>0.33102735</v>
      </c>
      <c r="AI57" s="9">
        <f ca="1"/>
        <v>1.9565703999999999</v>
      </c>
      <c r="AJ57" s="9">
        <f ca="1"/>
        <v>0.12863916</v>
      </c>
      <c r="AK57" s="9">
        <f ca="1"/>
        <v>1.7802822</v>
      </c>
    </row>
    <row r="58" spans="2:37" x14ac:dyDescent="0.5">
      <c r="B58">
        <v>1961.04</v>
      </c>
      <c r="C58" s="4">
        <v>1.3182742999999999</v>
      </c>
      <c r="D58" s="4">
        <v>1.1091469</v>
      </c>
      <c r="J58" s="13"/>
      <c r="K58" s="13"/>
      <c r="L58" s="13"/>
      <c r="N58" s="19"/>
      <c r="O58" s="15"/>
      <c r="P58" s="15"/>
      <c r="Q58" s="15"/>
      <c r="R58" s="4"/>
      <c r="S58" s="4"/>
      <c r="X58" s="9">
        <f ca="1"/>
        <v>0.75446956419594424</v>
      </c>
      <c r="Y58" s="9">
        <f ca="1"/>
        <v>1.37182616676724</v>
      </c>
      <c r="AG58" s="9">
        <f ca="1"/>
        <v>1</v>
      </c>
      <c r="AH58" s="9">
        <f ca="1"/>
        <v>0.51421287999999998</v>
      </c>
      <c r="AI58" s="9">
        <f ca="1"/>
        <v>1.6995252999999999</v>
      </c>
      <c r="AJ58" s="9">
        <f ca="1"/>
        <v>0.33102735</v>
      </c>
      <c r="AK58" s="9">
        <f ca="1"/>
        <v>1.9565703999999999</v>
      </c>
    </row>
    <row r="59" spans="2:37" x14ac:dyDescent="0.5">
      <c r="B59">
        <v>1962.01</v>
      </c>
      <c r="C59" s="4">
        <v>0.39626962999999998</v>
      </c>
      <c r="D59" s="4">
        <v>0.51876838000000003</v>
      </c>
      <c r="J59" s="13"/>
      <c r="K59" s="13"/>
      <c r="L59" s="13"/>
      <c r="N59" s="19"/>
      <c r="O59" s="15"/>
      <c r="P59" s="15"/>
      <c r="Q59" s="15"/>
      <c r="R59" s="4"/>
      <c r="S59" s="4"/>
      <c r="X59" s="9">
        <f ca="1"/>
        <v>0.95009528637596119</v>
      </c>
      <c r="Y59" s="9">
        <f ca="1"/>
        <v>0.59045974070435636</v>
      </c>
      <c r="AG59" s="9">
        <f ca="1"/>
        <v>1</v>
      </c>
      <c r="AH59" s="9">
        <f ca="1"/>
        <v>1.3182742999999999</v>
      </c>
      <c r="AI59" s="9">
        <f ca="1"/>
        <v>1.1091469</v>
      </c>
      <c r="AJ59" s="9">
        <f ca="1"/>
        <v>0.51421287999999998</v>
      </c>
      <c r="AK59" s="9">
        <f ca="1"/>
        <v>1.6995252999999999</v>
      </c>
    </row>
    <row r="60" spans="2:37" x14ac:dyDescent="0.5">
      <c r="B60">
        <v>1962.02</v>
      </c>
      <c r="C60" s="4">
        <v>0.12934488</v>
      </c>
      <c r="D60" s="4">
        <v>0.39505658999999999</v>
      </c>
      <c r="J60" s="13"/>
      <c r="K60" s="13"/>
      <c r="L60" s="13"/>
      <c r="N60" s="19"/>
      <c r="O60" s="15"/>
      <c r="P60" s="15"/>
      <c r="Q60" s="15"/>
      <c r="R60" s="4"/>
      <c r="S60" s="4"/>
      <c r="X60" s="9">
        <f ca="1"/>
        <v>0.75533021574958203</v>
      </c>
      <c r="Y60" s="9">
        <f ca="1"/>
        <v>0.1351944393852349</v>
      </c>
      <c r="AG60" s="9">
        <f ca="1"/>
        <v>1</v>
      </c>
      <c r="AH60" s="9">
        <f ca="1"/>
        <v>0.39626962999999998</v>
      </c>
      <c r="AI60" s="9">
        <f ca="1"/>
        <v>0.51876838000000003</v>
      </c>
      <c r="AJ60" s="9">
        <f ca="1"/>
        <v>1.3182742999999999</v>
      </c>
      <c r="AK60" s="9">
        <f ca="1"/>
        <v>1.1091469</v>
      </c>
    </row>
    <row r="61" spans="2:37" x14ac:dyDescent="0.5">
      <c r="B61">
        <v>1962.03</v>
      </c>
      <c r="C61" s="4">
        <v>1.9510428999999999E-2</v>
      </c>
      <c r="D61" s="4">
        <v>0.40467819999999999</v>
      </c>
      <c r="J61" s="13"/>
      <c r="K61" s="13"/>
      <c r="L61" s="13"/>
      <c r="R61" s="4"/>
      <c r="S61" s="4"/>
      <c r="X61" s="9">
        <f ca="1"/>
        <v>0.2368278673422346</v>
      </c>
      <c r="Y61" s="9">
        <f ca="1"/>
        <v>0.27574420189697157</v>
      </c>
      <c r="AG61" s="9">
        <f ca="1"/>
        <v>1</v>
      </c>
      <c r="AH61" s="9">
        <f ca="1"/>
        <v>0.12934488</v>
      </c>
      <c r="AI61" s="9">
        <f ca="1"/>
        <v>0.39505658999999999</v>
      </c>
      <c r="AJ61" s="9">
        <f ca="1"/>
        <v>0.39626962999999998</v>
      </c>
      <c r="AK61" s="9">
        <f ca="1"/>
        <v>0.51876838000000003</v>
      </c>
    </row>
    <row r="62" spans="2:37" x14ac:dyDescent="0.5">
      <c r="B62">
        <v>1962.04</v>
      </c>
      <c r="C62" s="4">
        <v>-1.0714315999999999</v>
      </c>
      <c r="D62" s="4">
        <v>0.34763302000000001</v>
      </c>
      <c r="J62" s="13"/>
      <c r="K62" s="13"/>
      <c r="L62" s="13"/>
      <c r="R62" s="4"/>
      <c r="S62" s="4"/>
      <c r="X62" s="9">
        <f ca="1"/>
        <v>9.90899019058748E-2</v>
      </c>
      <c r="Y62" s="9">
        <f ca="1"/>
        <v>0.36122021729526976</v>
      </c>
      <c r="AG62" s="9">
        <f ca="1"/>
        <v>1</v>
      </c>
      <c r="AH62" s="9">
        <f ca="1"/>
        <v>1.9510428999999999E-2</v>
      </c>
      <c r="AI62" s="9">
        <f ca="1"/>
        <v>0.40467819999999999</v>
      </c>
      <c r="AJ62" s="9">
        <f ca="1"/>
        <v>0.12934488</v>
      </c>
      <c r="AK62" s="9">
        <f ca="1"/>
        <v>0.39505658999999999</v>
      </c>
    </row>
    <row r="63" spans="2:37" x14ac:dyDescent="0.5">
      <c r="B63">
        <v>1963.01</v>
      </c>
      <c r="C63" s="4">
        <v>0.43860607000000001</v>
      </c>
      <c r="D63" s="4">
        <v>0.55725462999999997</v>
      </c>
      <c r="J63" s="13"/>
      <c r="K63" s="13"/>
      <c r="L63" s="13"/>
      <c r="R63" s="4"/>
      <c r="S63" s="4"/>
      <c r="X63" s="9">
        <f ca="1"/>
        <v>6.2334098801674565E-2</v>
      </c>
      <c r="Y63" s="9">
        <f ca="1"/>
        <v>0.4144143049064194</v>
      </c>
      <c r="AG63" s="9">
        <f ca="1"/>
        <v>1</v>
      </c>
      <c r="AH63" s="9">
        <f ca="1"/>
        <v>-1.0714315999999999</v>
      </c>
      <c r="AI63" s="9">
        <f ca="1"/>
        <v>0.34763302000000001</v>
      </c>
      <c r="AJ63" s="9">
        <f ca="1"/>
        <v>1.9510428999999999E-2</v>
      </c>
      <c r="AK63" s="9">
        <f ca="1"/>
        <v>0.40467819999999999</v>
      </c>
    </row>
    <row r="64" spans="2:37" x14ac:dyDescent="0.5">
      <c r="B64">
        <v>1963.02</v>
      </c>
      <c r="C64" s="4">
        <v>0.46916927000000003</v>
      </c>
      <c r="D64" s="4">
        <v>0.50020944000000001</v>
      </c>
      <c r="J64" s="13"/>
      <c r="K64" s="13"/>
      <c r="L64" s="13"/>
      <c r="R64" s="4"/>
      <c r="S64" s="4"/>
      <c r="X64" s="9">
        <f ca="1"/>
        <v>-6.5551593435661415E-2</v>
      </c>
      <c r="Y64" s="9">
        <f ca="1"/>
        <v>0.57039655758265018</v>
      </c>
      <c r="AG64" s="9">
        <f ca="1"/>
        <v>1</v>
      </c>
      <c r="AH64" s="9">
        <f ca="1"/>
        <v>0.43860607000000001</v>
      </c>
      <c r="AI64" s="9">
        <f ca="1"/>
        <v>0.55725462999999997</v>
      </c>
      <c r="AJ64" s="9">
        <f ca="1"/>
        <v>-1.0714315999999999</v>
      </c>
      <c r="AK64" s="9">
        <f ca="1"/>
        <v>0.34763302000000001</v>
      </c>
    </row>
    <row r="65" spans="2:37" x14ac:dyDescent="0.5">
      <c r="B65">
        <v>1963.03</v>
      </c>
      <c r="C65" s="4">
        <v>0.82638975000000003</v>
      </c>
      <c r="D65" s="4">
        <v>0.24316436</v>
      </c>
      <c r="J65" s="13"/>
      <c r="K65" s="13"/>
      <c r="L65" s="13"/>
      <c r="R65" s="4"/>
      <c r="S65" s="4"/>
      <c r="X65" s="9">
        <f ca="1"/>
        <v>0.23231033077227353</v>
      </c>
      <c r="Y65" s="9">
        <f ca="1"/>
        <v>0.35815943426890662</v>
      </c>
      <c r="AG65" s="9">
        <f ca="1"/>
        <v>1</v>
      </c>
      <c r="AH65" s="9">
        <f ca="1"/>
        <v>0.46916927000000003</v>
      </c>
      <c r="AI65" s="9">
        <f ca="1"/>
        <v>0.50020944000000001</v>
      </c>
      <c r="AJ65" s="9">
        <f ca="1"/>
        <v>0.43860607000000001</v>
      </c>
      <c r="AK65" s="9">
        <f ca="1"/>
        <v>0.55725462999999997</v>
      </c>
    </row>
    <row r="66" spans="2:37" x14ac:dyDescent="0.5">
      <c r="B66">
        <v>1963.04</v>
      </c>
      <c r="C66" s="4">
        <v>-0.18977574</v>
      </c>
      <c r="D66" s="4">
        <v>0.28611926999999998</v>
      </c>
      <c r="J66" s="13"/>
      <c r="K66" s="13"/>
      <c r="L66" s="13"/>
      <c r="R66" s="4"/>
      <c r="S66" s="4"/>
      <c r="X66" s="9">
        <f ca="1"/>
        <v>0.36513359401753753</v>
      </c>
      <c r="Y66" s="9">
        <f ca="1"/>
        <v>-4.298711443687292E-3</v>
      </c>
      <c r="AG66" s="9">
        <f ca="1"/>
        <v>1</v>
      </c>
      <c r="AH66" s="9">
        <f ca="1"/>
        <v>0.82638975000000003</v>
      </c>
      <c r="AI66" s="9">
        <f ca="1"/>
        <v>0.24316436</v>
      </c>
      <c r="AJ66" s="9">
        <f ca="1"/>
        <v>0.46916927000000003</v>
      </c>
      <c r="AK66" s="9">
        <f ca="1"/>
        <v>0.50020944000000001</v>
      </c>
    </row>
    <row r="67" spans="2:37" x14ac:dyDescent="0.5">
      <c r="B67">
        <v>1964.01</v>
      </c>
      <c r="C67" s="4">
        <v>1.3044893</v>
      </c>
      <c r="D67" s="4">
        <v>0.16240747999999999</v>
      </c>
      <c r="J67" s="13"/>
      <c r="K67" s="13"/>
      <c r="L67" s="13"/>
      <c r="R67" s="4"/>
      <c r="S67" s="4"/>
      <c r="X67" s="9">
        <f ca="1"/>
        <v>5.3637071593189395E-2</v>
      </c>
      <c r="Y67" s="9">
        <f ca="1"/>
        <v>0.27056357482941495</v>
      </c>
      <c r="AG67" s="9">
        <f ca="1"/>
        <v>1</v>
      </c>
      <c r="AH67" s="9">
        <f ca="1"/>
        <v>-0.18977574</v>
      </c>
      <c r="AI67" s="9">
        <f ca="1"/>
        <v>0.28611926999999998</v>
      </c>
      <c r="AJ67" s="9">
        <f ca="1"/>
        <v>0.82638975000000003</v>
      </c>
      <c r="AK67" s="9">
        <f ca="1"/>
        <v>0.24316436</v>
      </c>
    </row>
    <row r="68" spans="2:37" x14ac:dyDescent="0.5">
      <c r="B68">
        <v>1964.02</v>
      </c>
      <c r="C68" s="4">
        <v>-5.2501770000000003E-2</v>
      </c>
      <c r="D68" s="4">
        <v>-0.127971</v>
      </c>
      <c r="J68" s="13"/>
      <c r="K68" s="13"/>
      <c r="L68" s="13"/>
      <c r="R68" s="4"/>
      <c r="S68" s="4"/>
      <c r="X68" s="9">
        <f ca="1"/>
        <v>0.22350107138667852</v>
      </c>
      <c r="Y68" s="9">
        <f ca="1"/>
        <v>-5.9998483712452311E-2</v>
      </c>
      <c r="AG68" s="9">
        <f ca="1"/>
        <v>1</v>
      </c>
      <c r="AH68" s="9">
        <f ca="1"/>
        <v>1.3044893</v>
      </c>
      <c r="AI68" s="9">
        <f ca="1"/>
        <v>0.16240747999999999</v>
      </c>
      <c r="AJ68" s="9">
        <f ca="1"/>
        <v>-0.18977574</v>
      </c>
      <c r="AK68" s="9">
        <f ca="1"/>
        <v>0.28611926999999998</v>
      </c>
    </row>
    <row r="69" spans="2:37" x14ac:dyDescent="0.5">
      <c r="B69">
        <v>1964.03</v>
      </c>
      <c r="C69" s="4">
        <v>9.6555680000000005E-2</v>
      </c>
      <c r="D69" s="4">
        <v>-0.35168279000000002</v>
      </c>
      <c r="J69" s="13"/>
      <c r="K69" s="13"/>
      <c r="L69" s="13"/>
      <c r="R69" s="4"/>
      <c r="S69" s="4"/>
      <c r="X69" s="9">
        <f ca="1"/>
        <v>0.26773381138755736</v>
      </c>
      <c r="Y69" s="9">
        <f ca="1"/>
        <v>-0.27859065302126601</v>
      </c>
      <c r="AG69" s="9">
        <f ca="1"/>
        <v>1</v>
      </c>
      <c r="AH69" s="9">
        <f ca="1"/>
        <v>-5.2501770000000003E-2</v>
      </c>
      <c r="AI69" s="9">
        <f ca="1"/>
        <v>-0.127971</v>
      </c>
      <c r="AJ69" s="9">
        <f ca="1"/>
        <v>1.3044893</v>
      </c>
      <c r="AK69" s="9">
        <f ca="1"/>
        <v>0.16240747999999999</v>
      </c>
    </row>
    <row r="70" spans="2:37" x14ac:dyDescent="0.5">
      <c r="B70">
        <v>1964.04</v>
      </c>
      <c r="C70" s="4">
        <v>-0.47857767000000001</v>
      </c>
      <c r="D70" s="4">
        <v>-0.40872787999999999</v>
      </c>
      <c r="J70" s="13"/>
      <c r="K70" s="13"/>
      <c r="L70" s="13"/>
      <c r="R70" s="4"/>
      <c r="S70" s="4"/>
      <c r="X70" s="9">
        <f ca="1"/>
        <v>8.9442544781184991E-2</v>
      </c>
      <c r="Y70" s="9">
        <f ca="1"/>
        <v>-0.43304253305672941</v>
      </c>
      <c r="AG70" s="9">
        <f ca="1"/>
        <v>1</v>
      </c>
      <c r="AH70" s="9">
        <f ca="1"/>
        <v>9.6555680000000005E-2</v>
      </c>
      <c r="AI70" s="9">
        <f ca="1"/>
        <v>-0.35168279000000002</v>
      </c>
      <c r="AJ70" s="9">
        <f ca="1"/>
        <v>-5.2501770000000003E-2</v>
      </c>
      <c r="AK70" s="9">
        <f ca="1"/>
        <v>-0.127971</v>
      </c>
    </row>
    <row r="71" spans="2:37" x14ac:dyDescent="0.5">
      <c r="B71">
        <v>1965.01</v>
      </c>
      <c r="C71" s="4">
        <v>1.2378514</v>
      </c>
      <c r="D71" s="4">
        <v>-0.49910636000000003</v>
      </c>
      <c r="J71" s="13"/>
      <c r="K71" s="13"/>
      <c r="L71" s="13"/>
      <c r="R71" s="4"/>
      <c r="S71" s="4"/>
      <c r="X71" s="9">
        <f ca="1"/>
        <v>-0.10987576050298703</v>
      </c>
      <c r="Y71" s="9">
        <f ca="1"/>
        <v>-0.35175786726553149</v>
      </c>
      <c r="AG71" s="9">
        <f ca="1"/>
        <v>1</v>
      </c>
      <c r="AH71" s="9">
        <f ca="1"/>
        <v>-0.47857767000000001</v>
      </c>
      <c r="AI71" s="9">
        <f ca="1"/>
        <v>-0.40872787999999999</v>
      </c>
      <c r="AJ71" s="9">
        <f ca="1"/>
        <v>9.6555680000000005E-2</v>
      </c>
      <c r="AK71" s="9">
        <f ca="1"/>
        <v>-0.35168279000000002</v>
      </c>
    </row>
    <row r="72" spans="2:37" x14ac:dyDescent="0.5">
      <c r="B72">
        <v>1965.02</v>
      </c>
      <c r="C72" s="4">
        <v>0.53205975000000005</v>
      </c>
      <c r="D72" s="4">
        <v>-0.75615144999999995</v>
      </c>
      <c r="J72" s="13"/>
      <c r="K72" s="13"/>
      <c r="L72" s="13"/>
      <c r="R72" s="4"/>
      <c r="S72" s="4"/>
      <c r="X72" s="9">
        <f ca="1"/>
        <v>-1.4467044767762172E-2</v>
      </c>
      <c r="Y72" s="9">
        <f ca="1"/>
        <v>-0.63582702756464093</v>
      </c>
      <c r="AG72" s="9">
        <f ca="1"/>
        <v>1</v>
      </c>
      <c r="AH72" s="9">
        <f ca="1"/>
        <v>1.2378514</v>
      </c>
      <c r="AI72" s="9">
        <f ca="1"/>
        <v>-0.49910636000000003</v>
      </c>
      <c r="AJ72" s="9">
        <f ca="1"/>
        <v>-0.47857767000000001</v>
      </c>
      <c r="AK72" s="9">
        <f ca="1"/>
        <v>-0.40872787999999999</v>
      </c>
    </row>
    <row r="73" spans="2:37" x14ac:dyDescent="0.5">
      <c r="B73">
        <v>1965.03</v>
      </c>
      <c r="C73" s="4">
        <v>0.67376720000000001</v>
      </c>
      <c r="D73" s="4">
        <v>-1.0798631999999999</v>
      </c>
      <c r="J73" s="13"/>
      <c r="K73" s="13"/>
      <c r="L73" s="13"/>
      <c r="R73" s="4"/>
      <c r="S73" s="4"/>
      <c r="X73" s="9">
        <f ca="1"/>
        <v>9.4815971326164705E-2</v>
      </c>
      <c r="Y73" s="9">
        <f ca="1"/>
        <v>-0.90810139854732097</v>
      </c>
      <c r="AG73" s="9">
        <f ca="1"/>
        <v>1</v>
      </c>
      <c r="AH73" s="9">
        <f ca="1"/>
        <v>0.53205975000000005</v>
      </c>
      <c r="AI73" s="9">
        <f ca="1"/>
        <v>-0.75615144999999995</v>
      </c>
      <c r="AJ73" s="9">
        <f ca="1"/>
        <v>1.2378514</v>
      </c>
      <c r="AK73" s="9">
        <f ca="1"/>
        <v>-0.49910636000000003</v>
      </c>
    </row>
    <row r="74" spans="2:37" x14ac:dyDescent="0.5">
      <c r="B74">
        <v>1965.04</v>
      </c>
      <c r="C74" s="4">
        <v>1.3688663000000001</v>
      </c>
      <c r="D74" s="4">
        <v>-1.3702417</v>
      </c>
      <c r="J74" s="13"/>
      <c r="K74" s="13"/>
      <c r="L74" s="13"/>
      <c r="R74" s="4"/>
      <c r="S74" s="4"/>
      <c r="X74" s="9">
        <f ca="1"/>
        <v>3.848344361724132E-2</v>
      </c>
      <c r="Y74" s="9">
        <f ca="1"/>
        <v>-1.2283838565857002</v>
      </c>
      <c r="AG74" s="9">
        <f ca="1"/>
        <v>1</v>
      </c>
      <c r="AH74" s="9">
        <f ca="1"/>
        <v>0.67376720000000001</v>
      </c>
      <c r="AI74" s="9">
        <f ca="1"/>
        <v>-1.0798631999999999</v>
      </c>
      <c r="AJ74" s="9">
        <f ca="1"/>
        <v>0.53205975000000005</v>
      </c>
      <c r="AK74" s="9">
        <f ca="1"/>
        <v>-0.75615144999999995</v>
      </c>
    </row>
    <row r="75" spans="2:37" x14ac:dyDescent="0.5">
      <c r="B75">
        <v>1966.01</v>
      </c>
      <c r="C75" s="4">
        <v>1.0537943999999999</v>
      </c>
      <c r="D75" s="4">
        <v>-1.6272868</v>
      </c>
      <c r="J75" s="13"/>
      <c r="K75" s="13"/>
      <c r="L75" s="13"/>
      <c r="R75" s="4"/>
      <c r="S75" s="4"/>
      <c r="X75" s="9">
        <f ca="1"/>
        <v>-2.0099897960754176E-2</v>
      </c>
      <c r="Y75" s="9">
        <f ca="1"/>
        <v>-1.5676861436722791</v>
      </c>
      <c r="AG75" s="9">
        <f ca="1"/>
        <v>1</v>
      </c>
      <c r="AH75" s="9">
        <f ca="1"/>
        <v>1.3688663000000001</v>
      </c>
      <c r="AI75" s="9">
        <f ca="1"/>
        <v>-1.3702417</v>
      </c>
      <c r="AJ75" s="9">
        <f ca="1"/>
        <v>0.67376720000000001</v>
      </c>
      <c r="AK75" s="9">
        <f ca="1"/>
        <v>-1.0798631999999999</v>
      </c>
    </row>
    <row r="76" spans="2:37" x14ac:dyDescent="0.5">
      <c r="B76">
        <v>1966.02</v>
      </c>
      <c r="C76" s="4">
        <v>-0.64590809999999999</v>
      </c>
      <c r="D76" s="4">
        <v>-1.6843319999999999</v>
      </c>
      <c r="J76" s="13"/>
      <c r="K76" s="13"/>
      <c r="L76" s="13"/>
      <c r="R76" s="4"/>
      <c r="S76" s="4"/>
      <c r="X76" s="9">
        <f ca="1"/>
        <v>-0.11264390080936337</v>
      </c>
      <c r="Y76" s="9">
        <f ca="1"/>
        <v>-1.7726063683409718</v>
      </c>
      <c r="AG76" s="9">
        <f ca="1"/>
        <v>1</v>
      </c>
      <c r="AH76" s="9">
        <f ca="1"/>
        <v>1.0537943999999999</v>
      </c>
      <c r="AI76" s="9">
        <f ca="1"/>
        <v>-1.6272868</v>
      </c>
      <c r="AJ76" s="9">
        <f ca="1"/>
        <v>1.3688663000000001</v>
      </c>
      <c r="AK76" s="9">
        <f ca="1"/>
        <v>-1.3702417</v>
      </c>
    </row>
    <row r="77" spans="2:37" x14ac:dyDescent="0.5">
      <c r="B77">
        <v>1966.03</v>
      </c>
      <c r="C77" s="4">
        <v>0.11363711</v>
      </c>
      <c r="D77" s="4">
        <v>-1.7747104</v>
      </c>
      <c r="J77" s="13"/>
      <c r="K77" s="13"/>
      <c r="L77" s="13"/>
      <c r="R77" s="4"/>
      <c r="S77" s="4"/>
      <c r="X77" s="9">
        <f ca="1"/>
        <v>-0.44167843696772535</v>
      </c>
      <c r="Y77" s="9">
        <f ca="1"/>
        <v>-1.5295546421861195</v>
      </c>
      <c r="AG77" s="9">
        <f ca="1"/>
        <v>1</v>
      </c>
      <c r="AH77" s="9">
        <f ca="1"/>
        <v>-0.64590809999999999</v>
      </c>
      <c r="AI77" s="9">
        <f ca="1"/>
        <v>-1.6843319999999999</v>
      </c>
      <c r="AJ77" s="9">
        <f ca="1"/>
        <v>1.0537943999999999</v>
      </c>
      <c r="AK77" s="9">
        <f ca="1"/>
        <v>-1.6272868</v>
      </c>
    </row>
    <row r="78" spans="2:37" x14ac:dyDescent="0.5">
      <c r="B78">
        <v>1966.04</v>
      </c>
      <c r="C78" s="4">
        <v>-0.41566809999999998</v>
      </c>
      <c r="D78" s="4">
        <v>-1.8650888999999999</v>
      </c>
      <c r="J78" s="13"/>
      <c r="K78" s="13"/>
      <c r="L78" s="13"/>
      <c r="R78" s="4"/>
      <c r="S78" s="4"/>
      <c r="X78" s="9">
        <f ca="1"/>
        <v>-0.46565322264226494</v>
      </c>
      <c r="Y78" s="9">
        <f ca="1"/>
        <v>-1.6659995399164131</v>
      </c>
      <c r="AG78" s="9">
        <f ca="1"/>
        <v>1</v>
      </c>
      <c r="AH78" s="9">
        <f ca="1"/>
        <v>0.11363711</v>
      </c>
      <c r="AI78" s="9">
        <f ca="1"/>
        <v>-1.7747104</v>
      </c>
      <c r="AJ78" s="9">
        <f ca="1"/>
        <v>-0.64590809999999999</v>
      </c>
      <c r="AK78" s="9">
        <f ca="1"/>
        <v>-1.6843319999999999</v>
      </c>
    </row>
    <row r="79" spans="2:37" x14ac:dyDescent="0.5">
      <c r="B79">
        <v>1967.01</v>
      </c>
      <c r="C79" s="4">
        <v>-0.34219830000000001</v>
      </c>
      <c r="D79" s="4">
        <v>-1.7554673999999999</v>
      </c>
      <c r="J79" s="13"/>
      <c r="K79" s="13"/>
      <c r="L79" s="13"/>
      <c r="R79" s="4"/>
      <c r="S79" s="4"/>
      <c r="X79" s="9">
        <f ca="1"/>
        <v>-0.49209767731940457</v>
      </c>
      <c r="Y79" s="9">
        <f ca="1"/>
        <v>-1.7084618682228288</v>
      </c>
      <c r="AG79" s="9">
        <f ca="1"/>
        <v>1</v>
      </c>
      <c r="AH79" s="9">
        <f ca="1"/>
        <v>-0.41566809999999998</v>
      </c>
      <c r="AI79" s="9">
        <f ca="1"/>
        <v>-1.8650888999999999</v>
      </c>
      <c r="AJ79" s="9">
        <f ca="1"/>
        <v>0.11363711</v>
      </c>
      <c r="AK79" s="9">
        <f ca="1"/>
        <v>-1.7747104</v>
      </c>
    </row>
    <row r="80" spans="2:37" x14ac:dyDescent="0.5">
      <c r="B80">
        <v>1967.02</v>
      </c>
      <c r="C80" s="4">
        <v>-0.30987747999999998</v>
      </c>
      <c r="D80" s="4">
        <v>-1.7791790999999999</v>
      </c>
      <c r="J80" s="13"/>
      <c r="K80" s="13"/>
      <c r="L80" s="13"/>
      <c r="R80" s="4"/>
      <c r="S80" s="4"/>
      <c r="X80" s="9">
        <f ca="1"/>
        <v>-0.66108334542469649</v>
      </c>
      <c r="Y80" s="9">
        <f ca="1"/>
        <v>-1.5175372583418802</v>
      </c>
      <c r="AG80" s="9">
        <f ca="1"/>
        <v>1</v>
      </c>
      <c r="AH80" s="9">
        <f ca="1"/>
        <v>-0.34219830000000001</v>
      </c>
      <c r="AI80" s="9">
        <f ca="1"/>
        <v>-1.7554673999999999</v>
      </c>
      <c r="AJ80" s="9">
        <f ca="1"/>
        <v>-0.41566809999999998</v>
      </c>
      <c r="AK80" s="9">
        <f ca="1"/>
        <v>-1.8650888999999999</v>
      </c>
    </row>
    <row r="81" spans="2:37" x14ac:dyDescent="0.5">
      <c r="B81">
        <v>1967.03</v>
      </c>
      <c r="C81" s="4">
        <v>0.52499642000000002</v>
      </c>
      <c r="D81" s="4">
        <v>-1.8362242</v>
      </c>
      <c r="J81" s="13"/>
      <c r="K81" s="13"/>
      <c r="L81" s="13"/>
      <c r="R81" s="4"/>
      <c r="S81" s="4"/>
      <c r="X81" s="9">
        <f ca="1"/>
        <v>-0.54190755296767334</v>
      </c>
      <c r="Y81" s="9">
        <f ca="1"/>
        <v>-1.6009099343013904</v>
      </c>
      <c r="AG81" s="9">
        <f ca="1"/>
        <v>1</v>
      </c>
      <c r="AH81" s="9">
        <f ca="1"/>
        <v>-0.30987747999999998</v>
      </c>
      <c r="AI81" s="9">
        <f ca="1"/>
        <v>-1.7791790999999999</v>
      </c>
      <c r="AJ81" s="9">
        <f ca="1"/>
        <v>-0.34219830000000001</v>
      </c>
      <c r="AK81" s="9">
        <f ca="1"/>
        <v>-1.7554673999999999</v>
      </c>
    </row>
    <row r="82" spans="2:37" x14ac:dyDescent="0.5">
      <c r="B82">
        <v>1967.04</v>
      </c>
      <c r="C82" s="4">
        <v>-0.34353085</v>
      </c>
      <c r="D82" s="4">
        <v>-1.7599359999999999</v>
      </c>
      <c r="J82" s="13"/>
      <c r="K82" s="13"/>
      <c r="L82" s="13"/>
      <c r="R82" s="4"/>
      <c r="S82" s="4"/>
      <c r="X82" s="9">
        <f ca="1"/>
        <v>-0.46901579213657585</v>
      </c>
      <c r="Y82" s="9">
        <f ca="1"/>
        <v>-1.7675380268529941</v>
      </c>
      <c r="AG82" s="9">
        <f ca="1"/>
        <v>1</v>
      </c>
      <c r="AH82" s="9">
        <f ca="1"/>
        <v>0.52499642000000002</v>
      </c>
      <c r="AI82" s="9">
        <f ca="1"/>
        <v>-1.8362242</v>
      </c>
      <c r="AJ82" s="9">
        <f ca="1"/>
        <v>-0.30987747999999998</v>
      </c>
      <c r="AK82" s="9">
        <f ca="1"/>
        <v>-1.7791790999999999</v>
      </c>
    </row>
    <row r="83" spans="2:37" x14ac:dyDescent="0.5">
      <c r="B83">
        <v>1968.01</v>
      </c>
      <c r="C83" s="4">
        <v>0.24805179999999999</v>
      </c>
      <c r="D83" s="4">
        <v>-1.9503145</v>
      </c>
      <c r="J83" s="13"/>
      <c r="K83" s="13"/>
      <c r="L83" s="13"/>
      <c r="R83" s="4"/>
      <c r="S83" s="4"/>
      <c r="X83" s="9">
        <f ca="1"/>
        <v>-0.58779733596697192</v>
      </c>
      <c r="Y83" s="9">
        <f ca="1"/>
        <v>-1.5634824193752246</v>
      </c>
      <c r="AG83" s="9">
        <f ca="1"/>
        <v>1</v>
      </c>
      <c r="AH83" s="9">
        <f ca="1"/>
        <v>-0.34353085</v>
      </c>
      <c r="AI83" s="9">
        <f ca="1"/>
        <v>-1.7599359999999999</v>
      </c>
      <c r="AJ83" s="9">
        <f ca="1"/>
        <v>0.52499642000000002</v>
      </c>
      <c r="AK83" s="9">
        <f ca="1"/>
        <v>-1.8362242</v>
      </c>
    </row>
    <row r="84" spans="2:37" x14ac:dyDescent="0.5">
      <c r="B84">
        <v>1968.02</v>
      </c>
      <c r="C84" s="4">
        <v>0.78139638</v>
      </c>
      <c r="D84" s="4">
        <v>-2.1406928999999999</v>
      </c>
      <c r="J84" s="13"/>
      <c r="K84" s="13"/>
      <c r="L84" s="13"/>
      <c r="R84" s="4"/>
      <c r="S84" s="4"/>
      <c r="X84" s="9">
        <f ca="1"/>
        <v>-0.4021776794973162</v>
      </c>
      <c r="Y84" s="9">
        <f ca="1"/>
        <v>-1.8936934970884334</v>
      </c>
      <c r="AG84" s="9">
        <f ca="1"/>
        <v>1</v>
      </c>
      <c r="AH84" s="9">
        <f ca="1"/>
        <v>0.24805179999999999</v>
      </c>
      <c r="AI84" s="9">
        <f ca="1"/>
        <v>-1.9503145</v>
      </c>
      <c r="AJ84" s="9">
        <f ca="1"/>
        <v>-0.34353085</v>
      </c>
      <c r="AK84" s="9">
        <f ca="1"/>
        <v>-1.7599359999999999</v>
      </c>
    </row>
    <row r="85" spans="2:37" x14ac:dyDescent="0.5">
      <c r="B85">
        <v>1968.03</v>
      </c>
      <c r="C85" s="4">
        <v>-0.13145003999999999</v>
      </c>
      <c r="D85" s="4">
        <v>-2.1977381</v>
      </c>
      <c r="J85" s="13"/>
      <c r="K85" s="13"/>
      <c r="L85" s="13"/>
      <c r="R85" s="4"/>
      <c r="S85" s="4"/>
      <c r="X85" s="9">
        <f ca="1"/>
        <v>-0.39187483544322954</v>
      </c>
      <c r="Y85" s="9">
        <f ca="1"/>
        <v>-2.1494105938529637</v>
      </c>
      <c r="AG85" s="9">
        <f ca="1"/>
        <v>1</v>
      </c>
      <c r="AH85" s="9">
        <f ca="1"/>
        <v>0.78139638</v>
      </c>
      <c r="AI85" s="9">
        <f ca="1"/>
        <v>-2.1406928999999999</v>
      </c>
      <c r="AJ85" s="9">
        <f ca="1"/>
        <v>0.24805179999999999</v>
      </c>
      <c r="AK85" s="9">
        <f ca="1"/>
        <v>-1.9503145</v>
      </c>
    </row>
    <row r="86" spans="2:37" x14ac:dyDescent="0.5">
      <c r="B86">
        <v>1968.04</v>
      </c>
      <c r="C86" s="4">
        <v>-1.0023025999999999</v>
      </c>
      <c r="D86" s="4">
        <v>-2.3547832</v>
      </c>
      <c r="J86" s="13"/>
      <c r="K86" s="13"/>
      <c r="L86" s="13"/>
      <c r="R86" s="4"/>
      <c r="S86" s="4"/>
      <c r="X86" s="9">
        <f ca="1"/>
        <v>-0.56622878131362908</v>
      </c>
      <c r="Y86" s="9">
        <f ca="1"/>
        <v>-2.0532676118993258</v>
      </c>
      <c r="AG86" s="9">
        <f ca="1"/>
        <v>1</v>
      </c>
      <c r="AH86" s="9">
        <f ca="1"/>
        <v>-0.13145003999999999</v>
      </c>
      <c r="AI86" s="9">
        <f ca="1"/>
        <v>-2.1977381</v>
      </c>
      <c r="AJ86" s="9">
        <f ca="1"/>
        <v>0.78139638</v>
      </c>
      <c r="AK86" s="9">
        <f ca="1"/>
        <v>-2.1406928999999999</v>
      </c>
    </row>
    <row r="87" spans="2:37" x14ac:dyDescent="0.5">
      <c r="B87">
        <v>1969.01</v>
      </c>
      <c r="C87" s="4">
        <v>0.49016932000000002</v>
      </c>
      <c r="D87" s="4">
        <v>-2.3784949000000002</v>
      </c>
      <c r="J87" s="13"/>
      <c r="K87" s="13"/>
      <c r="L87" s="13"/>
      <c r="R87" s="4"/>
      <c r="S87" s="4"/>
      <c r="X87" s="9">
        <f ca="1"/>
        <v>-0.62445561225090263</v>
      </c>
      <c r="Y87" s="9">
        <f ca="1"/>
        <v>-2.1078532772051299</v>
      </c>
      <c r="AG87" s="9">
        <f ca="1"/>
        <v>1</v>
      </c>
      <c r="AH87" s="9">
        <f ca="1"/>
        <v>-1.0023025999999999</v>
      </c>
      <c r="AI87" s="9">
        <f ca="1"/>
        <v>-2.3547832</v>
      </c>
      <c r="AJ87" s="9">
        <f ca="1"/>
        <v>-0.13145003999999999</v>
      </c>
      <c r="AK87" s="9">
        <f ca="1"/>
        <v>-2.1977381</v>
      </c>
    </row>
    <row r="88" spans="2:37" x14ac:dyDescent="0.5">
      <c r="B88">
        <v>1969.02</v>
      </c>
      <c r="C88" s="4">
        <v>-0.76936411999999998</v>
      </c>
      <c r="D88" s="4">
        <v>-2.3688734</v>
      </c>
      <c r="J88" s="13"/>
      <c r="K88" s="13"/>
      <c r="L88" s="13"/>
      <c r="R88" s="4"/>
      <c r="S88" s="4"/>
      <c r="X88" s="9">
        <f ca="1"/>
        <v>-0.68974333190567827</v>
      </c>
      <c r="Y88" s="9">
        <f ca="1"/>
        <v>-2.225805512788626</v>
      </c>
      <c r="AG88" s="9">
        <f ca="1"/>
        <v>1</v>
      </c>
      <c r="AH88" s="9">
        <f ca="1"/>
        <v>0.49016932000000002</v>
      </c>
      <c r="AI88" s="9">
        <f ca="1"/>
        <v>-2.3784949000000002</v>
      </c>
      <c r="AJ88" s="9">
        <f ca="1"/>
        <v>-1.0023025999999999</v>
      </c>
      <c r="AK88" s="9">
        <f ca="1"/>
        <v>-2.3547832</v>
      </c>
    </row>
    <row r="89" spans="2:37" x14ac:dyDescent="0.5">
      <c r="B89">
        <v>1969.03</v>
      </c>
      <c r="C89" s="4">
        <v>-0.35359497000000001</v>
      </c>
      <c r="D89" s="4">
        <v>-2.2592517999999999</v>
      </c>
      <c r="J89" s="13"/>
      <c r="K89" s="13"/>
      <c r="L89" s="13"/>
      <c r="R89" s="4"/>
      <c r="S89" s="4"/>
      <c r="X89" s="9">
        <f ca="1"/>
        <v>-0.73326328520657902</v>
      </c>
      <c r="Y89" s="9">
        <f ca="1"/>
        <v>-2.0976074522602062</v>
      </c>
      <c r="AG89" s="9">
        <f ca="1"/>
        <v>1</v>
      </c>
      <c r="AH89" s="9">
        <f ca="1"/>
        <v>-0.76936411999999998</v>
      </c>
      <c r="AI89" s="9">
        <f ca="1"/>
        <v>-2.3688734</v>
      </c>
      <c r="AJ89" s="9">
        <f ca="1"/>
        <v>0.49016932000000002</v>
      </c>
      <c r="AK89" s="9">
        <f ca="1"/>
        <v>-2.3784949000000002</v>
      </c>
    </row>
    <row r="90" spans="2:37" x14ac:dyDescent="0.5">
      <c r="B90">
        <v>1969.04</v>
      </c>
      <c r="C90" s="4">
        <v>-1.3052808</v>
      </c>
      <c r="D90" s="4">
        <v>-2.2829636</v>
      </c>
      <c r="J90" s="13"/>
      <c r="K90" s="13"/>
      <c r="L90" s="13"/>
      <c r="R90" s="4"/>
      <c r="S90" s="4"/>
      <c r="X90" s="9">
        <f ca="1"/>
        <v>-0.82303898451345003</v>
      </c>
      <c r="Y90" s="9">
        <f ca="1"/>
        <v>-1.9673433986238804</v>
      </c>
      <c r="AG90" s="9">
        <f ca="1"/>
        <v>1</v>
      </c>
      <c r="AH90" s="9">
        <f ca="1"/>
        <v>-0.35359497000000001</v>
      </c>
      <c r="AI90" s="9">
        <f ca="1"/>
        <v>-2.2592517999999999</v>
      </c>
      <c r="AJ90" s="9">
        <f ca="1"/>
        <v>-0.76936411999999998</v>
      </c>
      <c r="AK90" s="9">
        <f ca="1"/>
        <v>-2.3688734</v>
      </c>
    </row>
    <row r="91" spans="2:37" x14ac:dyDescent="0.5">
      <c r="B91">
        <v>1970.01</v>
      </c>
      <c r="C91" s="4">
        <v>-1.5225431</v>
      </c>
      <c r="D91" s="4">
        <v>-1.7066754</v>
      </c>
      <c r="J91" s="13"/>
      <c r="K91" s="13"/>
      <c r="L91" s="13"/>
      <c r="R91" s="4"/>
      <c r="S91" s="4"/>
      <c r="X91" s="9">
        <f ca="1"/>
        <v>-0.75557874402437686</v>
      </c>
      <c r="Y91" s="9">
        <f ca="1"/>
        <v>-1.9436948713372129</v>
      </c>
      <c r="AG91" s="9">
        <f ca="1"/>
        <v>1</v>
      </c>
      <c r="AH91" s="9">
        <f ca="1"/>
        <v>-1.3052808</v>
      </c>
      <c r="AI91" s="9">
        <f ca="1"/>
        <v>-2.2829636</v>
      </c>
      <c r="AJ91" s="9">
        <f ca="1"/>
        <v>-0.35359497000000001</v>
      </c>
      <c r="AK91" s="9">
        <f ca="1"/>
        <v>-2.2592517999999999</v>
      </c>
    </row>
    <row r="92" spans="2:37" x14ac:dyDescent="0.5">
      <c r="B92">
        <v>1970.02</v>
      </c>
      <c r="C92" s="4">
        <v>-0.99305770000000004</v>
      </c>
      <c r="D92" s="4">
        <v>-1.1303871999999999</v>
      </c>
      <c r="J92" s="13"/>
      <c r="K92" s="13"/>
      <c r="L92" s="13"/>
      <c r="R92" s="4"/>
      <c r="S92" s="4"/>
      <c r="X92" s="9">
        <f ca="1"/>
        <v>-1.1916743004186703</v>
      </c>
      <c r="Y92" s="9">
        <f ca="1"/>
        <v>-1.1110109968550688</v>
      </c>
      <c r="AG92" s="9">
        <f ca="1"/>
        <v>1</v>
      </c>
      <c r="AH92" s="9">
        <f ca="1"/>
        <v>-1.5225431</v>
      </c>
      <c r="AI92" s="9">
        <f ca="1"/>
        <v>-1.7066754</v>
      </c>
      <c r="AJ92" s="9">
        <f ca="1"/>
        <v>-1.3052808</v>
      </c>
      <c r="AK92" s="9">
        <f ca="1"/>
        <v>-2.2829636</v>
      </c>
    </row>
    <row r="93" spans="2:37" x14ac:dyDescent="0.5">
      <c r="B93">
        <v>1970.03</v>
      </c>
      <c r="C93" s="4">
        <v>0.30435139999999999</v>
      </c>
      <c r="D93" s="4">
        <v>-0.75409897000000004</v>
      </c>
      <c r="J93" s="13"/>
      <c r="K93" s="13"/>
      <c r="L93" s="13"/>
      <c r="R93" s="4"/>
      <c r="S93" s="4"/>
      <c r="X93" s="9">
        <f ca="1"/>
        <v>-1.0002317286965452</v>
      </c>
      <c r="Y93" s="9">
        <f ca="1"/>
        <v>-0.63942428270621499</v>
      </c>
      <c r="AG93" s="9">
        <f ca="1"/>
        <v>1</v>
      </c>
      <c r="AH93" s="9">
        <f ca="1"/>
        <v>-0.99305770000000004</v>
      </c>
      <c r="AI93" s="9">
        <f ca="1"/>
        <v>-1.1303871999999999</v>
      </c>
      <c r="AJ93" s="9">
        <f ca="1"/>
        <v>-1.5225431</v>
      </c>
      <c r="AK93" s="9">
        <f ca="1"/>
        <v>-1.7066754</v>
      </c>
    </row>
    <row r="94" spans="2:37" x14ac:dyDescent="0.5">
      <c r="B94">
        <v>1970.04</v>
      </c>
      <c r="C94" s="4">
        <v>-1.8131297</v>
      </c>
      <c r="D94" s="4">
        <v>-0.11114415</v>
      </c>
      <c r="J94" s="13"/>
      <c r="K94" s="13"/>
      <c r="L94" s="13"/>
      <c r="R94" s="4"/>
      <c r="S94" s="4"/>
      <c r="X94" s="9">
        <f ca="1"/>
        <v>-0.59730437578603057</v>
      </c>
      <c r="Y94" s="9">
        <f ca="1"/>
        <v>-0.54835175714207751</v>
      </c>
      <c r="AG94" s="9">
        <f ca="1"/>
        <v>1</v>
      </c>
      <c r="AH94" s="9">
        <f ca="1"/>
        <v>0.30435139999999999</v>
      </c>
      <c r="AI94" s="9">
        <f ca="1"/>
        <v>-0.75409897000000004</v>
      </c>
      <c r="AJ94" s="9">
        <f ca="1"/>
        <v>-0.99305770000000004</v>
      </c>
      <c r="AK94" s="9">
        <f ca="1"/>
        <v>-1.1303871999999999</v>
      </c>
    </row>
    <row r="95" spans="2:37" x14ac:dyDescent="0.5">
      <c r="B95">
        <v>1971.01</v>
      </c>
      <c r="C95" s="4">
        <v>1.7433293999999999</v>
      </c>
      <c r="D95" s="4">
        <v>-3.4855938000000003E-2</v>
      </c>
      <c r="J95" s="13"/>
      <c r="K95" s="13"/>
      <c r="L95" s="13"/>
      <c r="R95" s="4"/>
      <c r="S95" s="4"/>
      <c r="X95" s="9">
        <f ca="1"/>
        <v>-0.73822832814798844</v>
      </c>
      <c r="Y95" s="9">
        <f ca="1"/>
        <v>0.36566292274536416</v>
      </c>
      <c r="AG95" s="9">
        <f ca="1"/>
        <v>1</v>
      </c>
      <c r="AH95" s="9">
        <f ca="1"/>
        <v>-1.8131297</v>
      </c>
      <c r="AI95" s="9">
        <f ca="1"/>
        <v>-0.11114415</v>
      </c>
      <c r="AJ95" s="9">
        <f ca="1"/>
        <v>0.30435139999999999</v>
      </c>
      <c r="AK95" s="9">
        <f ca="1"/>
        <v>-0.75409897000000004</v>
      </c>
    </row>
    <row r="96" spans="2:37" x14ac:dyDescent="0.5">
      <c r="B96">
        <v>1971.02</v>
      </c>
      <c r="C96" s="4">
        <v>-0.91390150000000003</v>
      </c>
      <c r="D96" s="4">
        <v>-9.1901024999999997E-2</v>
      </c>
      <c r="J96" s="13"/>
      <c r="K96" s="13"/>
      <c r="L96" s="13"/>
      <c r="R96" s="4"/>
      <c r="S96" s="4"/>
      <c r="X96" s="9">
        <f ca="1"/>
        <v>-6.0085781554049783E-2</v>
      </c>
      <c r="Y96" s="9">
        <f ca="1"/>
        <v>-0.16118573137860259</v>
      </c>
      <c r="AG96" s="9">
        <f ca="1"/>
        <v>1</v>
      </c>
      <c r="AH96" s="9">
        <f ca="1"/>
        <v>1.7433293999999999</v>
      </c>
      <c r="AI96" s="9">
        <f ca="1"/>
        <v>-3.4855938000000003E-2</v>
      </c>
      <c r="AJ96" s="9">
        <f ca="1"/>
        <v>-1.8131297</v>
      </c>
      <c r="AK96" s="9">
        <f ca="1"/>
        <v>-0.11114415</v>
      </c>
    </row>
    <row r="97" spans="2:37" x14ac:dyDescent="0.5">
      <c r="B97">
        <v>1971.03</v>
      </c>
      <c r="C97" s="4">
        <v>-0.39471318</v>
      </c>
      <c r="D97" s="4">
        <v>1.7720488999999999E-2</v>
      </c>
      <c r="J97" s="13"/>
      <c r="K97" s="13"/>
      <c r="L97" s="13"/>
      <c r="R97" s="4"/>
      <c r="S97" s="4"/>
      <c r="X97" s="9">
        <f ca="1"/>
        <v>2.8948230639392697E-2</v>
      </c>
      <c r="Y97" s="9">
        <f ca="1"/>
        <v>-5.8715669213392836E-2</v>
      </c>
      <c r="AG97" s="9">
        <f ca="1"/>
        <v>1</v>
      </c>
      <c r="AH97" s="9">
        <f ca="1"/>
        <v>-0.91390150000000003</v>
      </c>
      <c r="AI97" s="9">
        <f ca="1"/>
        <v>-9.1901024999999997E-2</v>
      </c>
      <c r="AJ97" s="9">
        <f ca="1"/>
        <v>1.7433293999999999</v>
      </c>
      <c r="AK97" s="9">
        <f ca="1"/>
        <v>-3.4855938000000003E-2</v>
      </c>
    </row>
    <row r="98" spans="2:37" x14ac:dyDescent="0.5">
      <c r="B98">
        <v>1971.04</v>
      </c>
      <c r="C98" s="4">
        <v>-0.90984648000000001</v>
      </c>
      <c r="D98" s="4">
        <v>-0.1059913</v>
      </c>
      <c r="J98" s="13"/>
      <c r="K98" s="13"/>
      <c r="L98" s="13"/>
      <c r="R98" s="4"/>
      <c r="S98" s="4"/>
      <c r="X98" s="9">
        <f ca="1"/>
        <v>-0.18007658095725787</v>
      </c>
      <c r="Y98" s="9">
        <f ca="1"/>
        <v>0.12878950421493723</v>
      </c>
      <c r="AG98" s="9">
        <f ca="1"/>
        <v>1</v>
      </c>
      <c r="AH98" s="9">
        <f ca="1"/>
        <v>-0.39471318</v>
      </c>
      <c r="AI98" s="9">
        <f ca="1"/>
        <v>1.7720488999999999E-2</v>
      </c>
      <c r="AJ98" s="9">
        <f ca="1"/>
        <v>-0.91390150000000003</v>
      </c>
      <c r="AK98" s="9">
        <f ca="1"/>
        <v>-9.1901024999999997E-2</v>
      </c>
    </row>
    <row r="99" spans="2:37" x14ac:dyDescent="0.5">
      <c r="B99">
        <v>1972.01</v>
      </c>
      <c r="C99" s="4">
        <v>1.2623821</v>
      </c>
      <c r="D99" s="4">
        <v>-0.29636968000000002</v>
      </c>
      <c r="J99" s="13"/>
      <c r="K99" s="13"/>
      <c r="L99" s="13"/>
      <c r="R99" s="4"/>
      <c r="S99" s="4"/>
      <c r="X99" s="9">
        <f ca="1"/>
        <v>-1.6040616193482085E-2</v>
      </c>
      <c r="Y99" s="9">
        <f ca="1"/>
        <v>-3.601844750042122E-2</v>
      </c>
      <c r="AG99" s="9">
        <f ca="1"/>
        <v>1</v>
      </c>
      <c r="AH99" s="9">
        <f ca="1"/>
        <v>-0.90984648000000001</v>
      </c>
      <c r="AI99" s="9">
        <f ca="1"/>
        <v>-0.1059913</v>
      </c>
      <c r="AJ99" s="9">
        <f ca="1"/>
        <v>-0.39471318</v>
      </c>
      <c r="AK99" s="9">
        <f ca="1"/>
        <v>1.7720488999999999E-2</v>
      </c>
    </row>
    <row r="100" spans="2:37" x14ac:dyDescent="0.5">
      <c r="B100">
        <v>1972.02</v>
      </c>
      <c r="C100" s="4">
        <v>1.0200351999999999</v>
      </c>
      <c r="D100" s="4">
        <v>-0.38674817</v>
      </c>
      <c r="J100" s="13"/>
      <c r="K100" s="13"/>
      <c r="L100" s="13"/>
      <c r="R100" s="4"/>
      <c r="S100" s="4"/>
      <c r="X100" s="9">
        <f ca="1"/>
        <v>0.11508550392030414</v>
      </c>
      <c r="Y100" s="9">
        <f ca="1"/>
        <v>-0.48174313063771829</v>
      </c>
      <c r="AG100" s="9">
        <f ca="1"/>
        <v>1</v>
      </c>
      <c r="AH100" s="9">
        <f ca="1"/>
        <v>1.2623821</v>
      </c>
      <c r="AI100" s="9">
        <f ca="1"/>
        <v>-0.29636968000000002</v>
      </c>
      <c r="AJ100" s="9">
        <f ca="1"/>
        <v>-0.90984648000000001</v>
      </c>
      <c r="AK100" s="9">
        <f ca="1"/>
        <v>-0.1059913</v>
      </c>
    </row>
    <row r="101" spans="2:37" x14ac:dyDescent="0.5">
      <c r="B101">
        <v>1972.03</v>
      </c>
      <c r="C101" s="4">
        <v>0.1292151</v>
      </c>
      <c r="D101" s="4">
        <v>-0.54379325999999995</v>
      </c>
      <c r="J101" s="13"/>
      <c r="K101" s="13"/>
      <c r="L101" s="13"/>
      <c r="R101" s="4"/>
      <c r="S101" s="4"/>
      <c r="X101" s="9">
        <f ca="1"/>
        <v>8.5233133257020255E-2</v>
      </c>
      <c r="Y101" s="9">
        <f ca="1"/>
        <v>-0.55891849457977905</v>
      </c>
      <c r="AG101" s="9">
        <f ca="1"/>
        <v>1</v>
      </c>
      <c r="AH101" s="9">
        <f ca="1"/>
        <v>1.0200351999999999</v>
      </c>
      <c r="AI101" s="9">
        <f ca="1"/>
        <v>-0.38674817</v>
      </c>
      <c r="AJ101" s="9">
        <f ca="1"/>
        <v>1.2623821</v>
      </c>
      <c r="AK101" s="9">
        <f ca="1"/>
        <v>-0.29636968000000002</v>
      </c>
    </row>
    <row r="102" spans="2:37" x14ac:dyDescent="0.5">
      <c r="B102">
        <v>1972.04</v>
      </c>
      <c r="C102" s="4">
        <v>0.95314007000000001</v>
      </c>
      <c r="D102" s="4">
        <v>-0.76750503999999997</v>
      </c>
      <c r="J102" s="13"/>
      <c r="K102" s="13"/>
      <c r="L102" s="13"/>
      <c r="R102" s="4"/>
      <c r="S102" s="4"/>
      <c r="X102" s="9">
        <f ca="1"/>
        <v>2.7349818688844785E-2</v>
      </c>
      <c r="Y102" s="9">
        <f ca="1"/>
        <v>-0.6172631367750121</v>
      </c>
      <c r="AG102" s="9">
        <f ca="1"/>
        <v>1</v>
      </c>
      <c r="AH102" s="9">
        <f ca="1"/>
        <v>0.1292151</v>
      </c>
      <c r="AI102" s="9">
        <f ca="1"/>
        <v>-0.54379325999999995</v>
      </c>
      <c r="AJ102" s="9">
        <f ca="1"/>
        <v>1.0200351999999999</v>
      </c>
      <c r="AK102" s="9">
        <f ca="1"/>
        <v>-0.38674817</v>
      </c>
    </row>
    <row r="103" spans="2:37" x14ac:dyDescent="0.5">
      <c r="B103">
        <v>1973.01</v>
      </c>
      <c r="C103" s="4">
        <v>1.4142172</v>
      </c>
      <c r="D103" s="4">
        <v>-1.2245501999999999</v>
      </c>
      <c r="J103" s="13"/>
      <c r="K103" s="13"/>
      <c r="L103" s="13"/>
      <c r="R103" s="4"/>
      <c r="S103" s="4"/>
      <c r="X103" s="9">
        <f ca="1"/>
        <v>3.8014244070059433E-2</v>
      </c>
      <c r="Y103" s="9">
        <f ca="1"/>
        <v>-0.92165371895185666</v>
      </c>
      <c r="AG103" s="9">
        <f ca="1"/>
        <v>1</v>
      </c>
      <c r="AH103" s="9">
        <f ca="1"/>
        <v>0.95314007000000001</v>
      </c>
      <c r="AI103" s="9">
        <f ca="1"/>
        <v>-0.76750503999999997</v>
      </c>
      <c r="AJ103" s="9">
        <f ca="1"/>
        <v>0.1292151</v>
      </c>
      <c r="AK103" s="9">
        <f ca="1"/>
        <v>-0.54379325999999995</v>
      </c>
    </row>
    <row r="104" spans="2:37" x14ac:dyDescent="0.5">
      <c r="B104">
        <v>1973.02</v>
      </c>
      <c r="C104" s="4">
        <v>-0.65012420000000004</v>
      </c>
      <c r="D104" s="4">
        <v>-1.248262</v>
      </c>
      <c r="J104" s="13"/>
      <c r="K104" s="13"/>
      <c r="L104" s="13"/>
      <c r="R104" s="4"/>
      <c r="S104" s="4"/>
      <c r="X104" s="9">
        <f ca="1"/>
        <v>0.18835788440551804</v>
      </c>
      <c r="Y104" s="9">
        <f ca="1"/>
        <v>-1.5173997093041951</v>
      </c>
      <c r="AG104" s="9">
        <f ca="1"/>
        <v>1</v>
      </c>
      <c r="AH104" s="9">
        <f ca="1"/>
        <v>1.4142172</v>
      </c>
      <c r="AI104" s="9">
        <f ca="1"/>
        <v>-1.2245501999999999</v>
      </c>
      <c r="AJ104" s="9">
        <f ca="1"/>
        <v>0.95314007000000001</v>
      </c>
      <c r="AK104" s="9">
        <f ca="1"/>
        <v>-0.76750503999999997</v>
      </c>
    </row>
    <row r="105" spans="2:37" x14ac:dyDescent="0.5">
      <c r="B105">
        <v>1973.03</v>
      </c>
      <c r="C105" s="4">
        <v>-1.0043849</v>
      </c>
      <c r="D105" s="4">
        <v>-1.4053070999999999</v>
      </c>
      <c r="J105" s="13"/>
      <c r="K105" s="13"/>
      <c r="L105" s="13"/>
      <c r="R105" s="4"/>
      <c r="S105" s="4"/>
      <c r="X105" s="9">
        <f ca="1"/>
        <v>-0.32995564097478158</v>
      </c>
      <c r="Y105" s="9">
        <f ca="1"/>
        <v>-1.1262530188033568</v>
      </c>
      <c r="AG105" s="9">
        <f ca="1"/>
        <v>1</v>
      </c>
      <c r="AH105" s="9">
        <f ca="1"/>
        <v>-0.65012420000000004</v>
      </c>
      <c r="AI105" s="9">
        <f ca="1"/>
        <v>-1.248262</v>
      </c>
      <c r="AJ105" s="9">
        <f ca="1"/>
        <v>1.4142172</v>
      </c>
      <c r="AK105" s="9">
        <f ca="1"/>
        <v>-1.2245501999999999</v>
      </c>
    </row>
    <row r="106" spans="2:37" x14ac:dyDescent="0.5">
      <c r="B106">
        <v>1973.04</v>
      </c>
      <c r="C106" s="4">
        <v>-1.5095271E-2</v>
      </c>
      <c r="D106" s="4">
        <v>-1.4623522</v>
      </c>
      <c r="J106" s="13"/>
      <c r="K106" s="13"/>
      <c r="L106" s="13"/>
      <c r="R106" s="4"/>
      <c r="S106" s="4"/>
      <c r="X106" s="9">
        <f ca="1"/>
        <v>-0.37703795586775557</v>
      </c>
      <c r="Y106" s="9">
        <f ca="1"/>
        <v>-1.2218818962134672</v>
      </c>
      <c r="AG106" s="9">
        <f ca="1"/>
        <v>1</v>
      </c>
      <c r="AH106" s="9">
        <f ca="1"/>
        <v>-1.0043849</v>
      </c>
      <c r="AI106" s="9">
        <f ca="1"/>
        <v>-1.4053070999999999</v>
      </c>
      <c r="AJ106" s="9">
        <f ca="1"/>
        <v>-0.65012420000000004</v>
      </c>
      <c r="AK106" s="9">
        <f ca="1"/>
        <v>-1.248262</v>
      </c>
    </row>
    <row r="107" spans="2:37" x14ac:dyDescent="0.5">
      <c r="B107">
        <v>1974.01</v>
      </c>
      <c r="C107" s="4">
        <v>-1.1840104</v>
      </c>
      <c r="D107" s="4">
        <v>-1.1193974</v>
      </c>
      <c r="J107" s="13"/>
      <c r="K107" s="13"/>
      <c r="L107" s="13"/>
      <c r="R107" s="4"/>
      <c r="S107" s="4"/>
      <c r="X107" s="9">
        <f ca="1"/>
        <v>-0.43206881838585032</v>
      </c>
      <c r="Y107" s="9">
        <f ca="1"/>
        <v>-1.3397637630833541</v>
      </c>
      <c r="AG107" s="9">
        <f ca="1"/>
        <v>1</v>
      </c>
      <c r="AH107" s="9">
        <f ca="1"/>
        <v>-1.5095271E-2</v>
      </c>
      <c r="AI107" s="9">
        <f ca="1"/>
        <v>-1.4623522</v>
      </c>
      <c r="AJ107" s="9">
        <f ca="1"/>
        <v>-1.0043849</v>
      </c>
      <c r="AK107" s="9">
        <f ca="1"/>
        <v>-1.4053070999999999</v>
      </c>
    </row>
    <row r="108" spans="2:37" x14ac:dyDescent="0.5">
      <c r="B108">
        <v>1974.02</v>
      </c>
      <c r="C108" s="4">
        <v>-0.34154309999999999</v>
      </c>
      <c r="D108" s="4">
        <v>-1.0764425</v>
      </c>
      <c r="J108" s="13"/>
      <c r="K108" s="13"/>
      <c r="L108" s="13"/>
      <c r="R108" s="4"/>
      <c r="S108" s="4"/>
      <c r="X108" s="9">
        <f ca="1"/>
        <v>-0.72835118920100494</v>
      </c>
      <c r="Y108" s="9">
        <f ca="1"/>
        <v>-0.74893451466824545</v>
      </c>
      <c r="AG108" s="9">
        <f ca="1"/>
        <v>1</v>
      </c>
      <c r="AH108" s="9">
        <f ca="1"/>
        <v>-1.1840104</v>
      </c>
      <c r="AI108" s="9">
        <f ca="1"/>
        <v>-1.1193974</v>
      </c>
      <c r="AJ108" s="9">
        <f ca="1"/>
        <v>-1.5095271E-2</v>
      </c>
      <c r="AK108" s="9">
        <f ca="1"/>
        <v>-1.4623522</v>
      </c>
    </row>
    <row r="109" spans="2:37" x14ac:dyDescent="0.5">
      <c r="B109">
        <v>1974.03</v>
      </c>
      <c r="C109" s="4">
        <v>-1.9365996999999999</v>
      </c>
      <c r="D109" s="4">
        <v>-0.66682094999999997</v>
      </c>
      <c r="J109" s="13"/>
      <c r="K109" s="13"/>
      <c r="L109" s="13"/>
      <c r="R109" s="4"/>
      <c r="S109" s="4"/>
      <c r="X109" s="9">
        <f ca="1"/>
        <v>-0.44270398698785451</v>
      </c>
      <c r="Y109" s="9">
        <f ca="1"/>
        <v>-0.90010467319122223</v>
      </c>
      <c r="AG109" s="9">
        <f ca="1"/>
        <v>1</v>
      </c>
      <c r="AH109" s="9">
        <f ca="1"/>
        <v>-0.34154309999999999</v>
      </c>
      <c r="AI109" s="9">
        <f ca="1"/>
        <v>-1.0764425</v>
      </c>
      <c r="AJ109" s="9">
        <f ca="1"/>
        <v>-1.1840104</v>
      </c>
      <c r="AK109" s="9">
        <f ca="1"/>
        <v>-1.1193974</v>
      </c>
    </row>
    <row r="110" spans="2:37" x14ac:dyDescent="0.5">
      <c r="B110">
        <v>1974.04</v>
      </c>
      <c r="C110" s="4">
        <v>-1.5078334</v>
      </c>
      <c r="D110" s="4">
        <v>0.27613396000000001</v>
      </c>
      <c r="J110" s="13"/>
      <c r="K110" s="13"/>
      <c r="L110" s="13"/>
      <c r="R110" s="4"/>
      <c r="S110" s="4"/>
      <c r="X110" s="9">
        <f ca="1"/>
        <v>-0.72619763191027098</v>
      </c>
      <c r="Y110" s="9">
        <f ca="1"/>
        <v>-0.20690682803096139</v>
      </c>
      <c r="AG110" s="9">
        <f ca="1"/>
        <v>1</v>
      </c>
      <c r="AH110" s="9">
        <f ca="1"/>
        <v>-1.9365996999999999</v>
      </c>
      <c r="AI110" s="9">
        <f ca="1"/>
        <v>-0.66682094999999997</v>
      </c>
      <c r="AJ110" s="9">
        <f ca="1"/>
        <v>-0.34154309999999999</v>
      </c>
      <c r="AK110" s="9">
        <f ca="1"/>
        <v>-1.0764425</v>
      </c>
    </row>
    <row r="111" spans="2:37" x14ac:dyDescent="0.5">
      <c r="B111">
        <v>1975.01</v>
      </c>
      <c r="C111" s="4">
        <v>-2.5995949999999999</v>
      </c>
      <c r="D111" s="4">
        <v>1.9190889</v>
      </c>
      <c r="J111" s="13"/>
      <c r="K111" s="13"/>
      <c r="L111" s="13"/>
      <c r="R111" s="4"/>
      <c r="S111" s="4"/>
      <c r="X111" s="9">
        <f ca="1"/>
        <v>-0.982959698956413</v>
      </c>
      <c r="Y111" s="9">
        <f ca="1"/>
        <v>0.87628917040818455</v>
      </c>
      <c r="AG111" s="9">
        <f ca="1"/>
        <v>1</v>
      </c>
      <c r="AH111" s="9">
        <f ca="1"/>
        <v>-1.5078334</v>
      </c>
      <c r="AI111" s="9">
        <f ca="1"/>
        <v>0.27613396000000001</v>
      </c>
      <c r="AJ111" s="9">
        <f ca="1"/>
        <v>-1.9365996999999999</v>
      </c>
      <c r="AK111" s="9">
        <f ca="1"/>
        <v>-0.66682094999999997</v>
      </c>
    </row>
    <row r="112" spans="2:37" x14ac:dyDescent="0.5">
      <c r="B112">
        <v>1975.02</v>
      </c>
      <c r="C112" s="4">
        <v>0.38770705</v>
      </c>
      <c r="D112" s="4">
        <v>2.4953770999999998</v>
      </c>
      <c r="R112" s="4"/>
      <c r="S112" s="4"/>
      <c r="X112" s="9">
        <f ca="1"/>
        <v>-1.1984459476612042</v>
      </c>
      <c r="Y112" s="9">
        <f ca="1"/>
        <v>2.7912503353771401</v>
      </c>
      <c r="AG112" s="9">
        <f ca="1"/>
        <v>1</v>
      </c>
      <c r="AH112" s="9">
        <f ca="1"/>
        <v>-2.5995949999999999</v>
      </c>
      <c r="AI112" s="9">
        <f ca="1"/>
        <v>1.9190889</v>
      </c>
      <c r="AJ112" s="9">
        <f ca="1"/>
        <v>-1.5078334</v>
      </c>
      <c r="AK112" s="9">
        <f ca="1"/>
        <v>0.27613396000000001</v>
      </c>
    </row>
    <row r="113" spans="2:37" x14ac:dyDescent="0.5">
      <c r="B113">
        <v>1975.03</v>
      </c>
      <c r="C113" s="4">
        <v>1.0576015999999999</v>
      </c>
      <c r="D113" s="4">
        <v>2.0716652999999998</v>
      </c>
      <c r="R113" s="4"/>
      <c r="S113" s="4"/>
      <c r="X113" s="9">
        <f ca="1"/>
        <v>8.3307235690078141E-2</v>
      </c>
      <c r="Y113" s="9">
        <f ca="1"/>
        <v>2.5513579519769252</v>
      </c>
      <c r="AG113" s="9">
        <f ca="1"/>
        <v>1</v>
      </c>
      <c r="AH113" s="9">
        <f ca="1"/>
        <v>0.38770705</v>
      </c>
      <c r="AI113" s="9">
        <f ca="1"/>
        <v>2.4953770999999998</v>
      </c>
      <c r="AJ113" s="9">
        <f ca="1"/>
        <v>-2.5995949999999999</v>
      </c>
      <c r="AK113" s="9">
        <f ca="1"/>
        <v>1.9190889</v>
      </c>
    </row>
    <row r="114" spans="2:37" x14ac:dyDescent="0.5">
      <c r="B114">
        <v>1975.04</v>
      </c>
      <c r="C114" s="4">
        <v>0.75766718</v>
      </c>
      <c r="D114" s="4">
        <v>1.8812868</v>
      </c>
      <c r="R114" s="4"/>
      <c r="S114" s="4"/>
      <c r="X114" s="9">
        <f ca="1"/>
        <v>1.051665790506052</v>
      </c>
      <c r="Y114" s="9">
        <f ca="1"/>
        <v>1.5769700531890301</v>
      </c>
      <c r="AG114" s="9">
        <f ca="1"/>
        <v>1</v>
      </c>
      <c r="AH114" s="9">
        <f ca="1"/>
        <v>1.0576015999999999</v>
      </c>
      <c r="AI114" s="9">
        <f ca="1"/>
        <v>2.0716652999999998</v>
      </c>
      <c r="AJ114" s="9">
        <f ca="1"/>
        <v>0.38770705</v>
      </c>
      <c r="AK114" s="9">
        <f ca="1"/>
        <v>2.4953770999999998</v>
      </c>
    </row>
    <row r="115" spans="2:37" x14ac:dyDescent="0.5">
      <c r="B115">
        <v>1976.01</v>
      </c>
      <c r="C115" s="4">
        <v>1.2356908</v>
      </c>
      <c r="D115" s="4">
        <v>1.2909082999999999</v>
      </c>
      <c r="R115" s="4"/>
      <c r="S115" s="4"/>
      <c r="X115" s="9">
        <f ca="1"/>
        <v>0.79769434782253112</v>
      </c>
      <c r="Y115" s="9">
        <f ca="1"/>
        <v>1.5154914856972543</v>
      </c>
      <c r="AG115" s="9">
        <f ca="1"/>
        <v>1</v>
      </c>
      <c r="AH115" s="9">
        <f ca="1"/>
        <v>0.75766718</v>
      </c>
      <c r="AI115" s="9">
        <f ca="1"/>
        <v>1.8812868</v>
      </c>
      <c r="AJ115" s="9">
        <f ca="1"/>
        <v>1.0576015999999999</v>
      </c>
      <c r="AK115" s="9">
        <f ca="1"/>
        <v>2.0716652999999998</v>
      </c>
    </row>
    <row r="116" spans="2:37" x14ac:dyDescent="0.5">
      <c r="B116">
        <v>1976.02</v>
      </c>
      <c r="C116" s="4">
        <v>-0.18030789999999999</v>
      </c>
      <c r="D116" s="4">
        <v>1.1005298999999999</v>
      </c>
      <c r="R116" s="4"/>
      <c r="S116" s="4"/>
      <c r="X116" s="9">
        <f ca="1"/>
        <v>1.0080333938780686</v>
      </c>
      <c r="Y116" s="9">
        <f ca="1"/>
        <v>0.75961469488873157</v>
      </c>
      <c r="AG116" s="9">
        <f ca="1"/>
        <v>1</v>
      </c>
      <c r="AH116" s="9">
        <f ca="1"/>
        <v>1.2356908</v>
      </c>
      <c r="AI116" s="9">
        <f ca="1"/>
        <v>1.2909082999999999</v>
      </c>
      <c r="AJ116" s="9">
        <f ca="1"/>
        <v>0.75766718</v>
      </c>
      <c r="AK116" s="9">
        <f ca="1"/>
        <v>1.8812868</v>
      </c>
    </row>
    <row r="117" spans="2:37" x14ac:dyDescent="0.5">
      <c r="B117">
        <v>1976.03</v>
      </c>
      <c r="C117" s="4">
        <v>-0.21055562999999999</v>
      </c>
      <c r="D117" s="4">
        <v>1.2434848000000001</v>
      </c>
      <c r="R117" s="4"/>
      <c r="S117" s="4"/>
      <c r="X117" s="9">
        <f ca="1"/>
        <v>0.5175820768147642</v>
      </c>
      <c r="Y117" s="9">
        <f ca="1"/>
        <v>0.90634767164290453</v>
      </c>
      <c r="AG117" s="9">
        <f ca="1"/>
        <v>1</v>
      </c>
      <c r="AH117" s="9">
        <f ca="1"/>
        <v>-0.18030789999999999</v>
      </c>
      <c r="AI117" s="9">
        <f ca="1"/>
        <v>1.1005298999999999</v>
      </c>
      <c r="AJ117" s="9">
        <f ca="1"/>
        <v>1.2356908</v>
      </c>
      <c r="AK117" s="9">
        <f ca="1"/>
        <v>1.2909082999999999</v>
      </c>
    </row>
    <row r="118" spans="2:37" x14ac:dyDescent="0.5">
      <c r="B118">
        <v>1976.04</v>
      </c>
      <c r="C118" s="4">
        <v>0.36697714999999997</v>
      </c>
      <c r="D118" s="4">
        <v>1.2531064000000001</v>
      </c>
      <c r="R118" s="4"/>
      <c r="S118" s="4"/>
      <c r="X118" s="9">
        <f ca="1"/>
        <v>0.18869583431311954</v>
      </c>
      <c r="Y118" s="9">
        <f ca="1"/>
        <v>1.2222725729509354</v>
      </c>
      <c r="AG118" s="9">
        <f ca="1"/>
        <v>1</v>
      </c>
      <c r="AH118" s="9">
        <f ca="1"/>
        <v>-0.21055562999999999</v>
      </c>
      <c r="AI118" s="9">
        <f ca="1"/>
        <v>1.2434848000000001</v>
      </c>
      <c r="AJ118" s="9">
        <f ca="1"/>
        <v>-0.18030789999999999</v>
      </c>
      <c r="AK118" s="9">
        <f ca="1"/>
        <v>1.1005298999999999</v>
      </c>
    </row>
    <row r="119" spans="2:37" x14ac:dyDescent="0.5">
      <c r="B119">
        <v>1977.01</v>
      </c>
      <c r="C119" s="4">
        <v>0.7377901</v>
      </c>
      <c r="D119" s="4">
        <v>0.96272789000000003</v>
      </c>
      <c r="R119" s="4"/>
      <c r="S119" s="4"/>
      <c r="X119" s="9">
        <f ca="1"/>
        <v>0.35015467262771283</v>
      </c>
      <c r="Y119" s="9">
        <f ca="1"/>
        <v>1.1075849354732248</v>
      </c>
      <c r="AG119" s="9">
        <f ca="1"/>
        <v>1</v>
      </c>
      <c r="AH119" s="9">
        <f ca="1"/>
        <v>0.36697714999999997</v>
      </c>
      <c r="AI119" s="9">
        <f ca="1"/>
        <v>1.2531064000000001</v>
      </c>
      <c r="AJ119" s="9">
        <f ca="1"/>
        <v>-0.21055562999999999</v>
      </c>
      <c r="AK119" s="9">
        <f ca="1"/>
        <v>1.2434848000000001</v>
      </c>
    </row>
    <row r="120" spans="2:37" x14ac:dyDescent="0.5">
      <c r="B120">
        <v>1977.02</v>
      </c>
      <c r="C120" s="4">
        <v>0.97465964999999999</v>
      </c>
      <c r="D120" s="4">
        <v>0.57234940000000001</v>
      </c>
      <c r="R120" s="4"/>
      <c r="S120" s="4"/>
      <c r="X120" s="9">
        <f ca="1"/>
        <v>0.59048595180872998</v>
      </c>
      <c r="Y120" s="9">
        <f ca="1"/>
        <v>0.6549156923626217</v>
      </c>
      <c r="AG120" s="9">
        <f ca="1"/>
        <v>1</v>
      </c>
      <c r="AH120" s="9">
        <f ca="1"/>
        <v>0.7377901</v>
      </c>
      <c r="AI120" s="9">
        <f ca="1"/>
        <v>0.96272789000000003</v>
      </c>
      <c r="AJ120" s="9">
        <f ca="1"/>
        <v>0.36697714999999997</v>
      </c>
      <c r="AK120" s="9">
        <f ca="1"/>
        <v>1.2531064000000001</v>
      </c>
    </row>
    <row r="121" spans="2:37" x14ac:dyDescent="0.5">
      <c r="B121">
        <v>1977.03</v>
      </c>
      <c r="C121" s="4">
        <v>1.3634124999999999</v>
      </c>
      <c r="D121" s="4">
        <v>0.31530430999999998</v>
      </c>
      <c r="R121" s="4"/>
      <c r="S121" s="4"/>
      <c r="X121" s="9">
        <f ca="1"/>
        <v>0.60271874333367137</v>
      </c>
      <c r="Y121" s="9">
        <f ca="1"/>
        <v>0.21612134936798122</v>
      </c>
      <c r="AG121" s="9">
        <f ca="1"/>
        <v>1</v>
      </c>
      <c r="AH121" s="9">
        <f ca="1"/>
        <v>0.97465964999999999</v>
      </c>
      <c r="AI121" s="9">
        <f ca="1"/>
        <v>0.57234940000000001</v>
      </c>
      <c r="AJ121" s="9">
        <f ca="1"/>
        <v>0.7377901</v>
      </c>
      <c r="AK121" s="9">
        <f ca="1"/>
        <v>0.96272789000000003</v>
      </c>
    </row>
    <row r="122" spans="2:37" x14ac:dyDescent="0.5">
      <c r="B122">
        <v>1977.04</v>
      </c>
      <c r="C122" s="4">
        <v>-0.88188794999999998</v>
      </c>
      <c r="D122" s="4">
        <v>5.8259225999999997E-2</v>
      </c>
      <c r="R122" s="4"/>
      <c r="S122" s="4"/>
      <c r="X122" s="9">
        <f ca="1"/>
        <v>0.44685530802361373</v>
      </c>
      <c r="Y122" s="9">
        <f ca="1"/>
        <v>-1.7275388781694156E-2</v>
      </c>
      <c r="AG122" s="9">
        <f ca="1"/>
        <v>1</v>
      </c>
      <c r="AH122" s="9">
        <f ca="1"/>
        <v>1.3634124999999999</v>
      </c>
      <c r="AI122" s="9">
        <f ca="1"/>
        <v>0.31530430999999998</v>
      </c>
      <c r="AJ122" s="9">
        <f ca="1"/>
        <v>0.97465964999999999</v>
      </c>
      <c r="AK122" s="9">
        <f ca="1"/>
        <v>0.57234940000000001</v>
      </c>
    </row>
    <row r="123" spans="2:37" x14ac:dyDescent="0.5">
      <c r="B123">
        <v>1978.01</v>
      </c>
      <c r="C123" s="4">
        <v>0.25282387000000001</v>
      </c>
      <c r="D123" s="4">
        <v>-0.29878596000000002</v>
      </c>
      <c r="R123" s="4"/>
      <c r="S123" s="4"/>
      <c r="X123" s="9">
        <f ca="1"/>
        <v>0.23657522561349342</v>
      </c>
      <c r="Y123" s="9">
        <f ca="1"/>
        <v>3.0589787460419682E-3</v>
      </c>
      <c r="AG123" s="9">
        <f ca="1"/>
        <v>1</v>
      </c>
      <c r="AH123" s="9">
        <f ca="1"/>
        <v>-0.88188794999999998</v>
      </c>
      <c r="AI123" s="9">
        <f ca="1"/>
        <v>5.8259225999999997E-2</v>
      </c>
      <c r="AJ123" s="9">
        <f ca="1"/>
        <v>1.3634124999999999</v>
      </c>
      <c r="AK123" s="9">
        <f ca="1"/>
        <v>0.31530430999999998</v>
      </c>
    </row>
    <row r="124" spans="2:37" x14ac:dyDescent="0.5">
      <c r="B124">
        <v>1978.02</v>
      </c>
      <c r="C124" s="4">
        <v>2.4845199</v>
      </c>
      <c r="D124" s="4">
        <v>-0.65583104999999997</v>
      </c>
      <c r="R124" s="4"/>
      <c r="S124" s="4"/>
      <c r="X124" s="9">
        <f ca="1"/>
        <v>0.19633319674329339</v>
      </c>
      <c r="Y124" s="9">
        <f ca="1"/>
        <v>-0.43399019157776997</v>
      </c>
      <c r="AG124" s="9">
        <f ca="1"/>
        <v>1</v>
      </c>
      <c r="AH124" s="9">
        <f ca="1"/>
        <v>0.25282387000000001</v>
      </c>
      <c r="AI124" s="9">
        <f ca="1"/>
        <v>-0.29878596000000002</v>
      </c>
      <c r="AJ124" s="9">
        <f ca="1"/>
        <v>-0.88188794999999998</v>
      </c>
      <c r="AK124" s="9">
        <f ca="1"/>
        <v>5.8259225999999997E-2</v>
      </c>
    </row>
    <row r="125" spans="2:37" x14ac:dyDescent="0.5">
      <c r="B125">
        <v>1978.03</v>
      </c>
      <c r="C125" s="4">
        <v>0.22819914999999999</v>
      </c>
      <c r="D125" s="4">
        <v>-0.64620953000000003</v>
      </c>
      <c r="R125" s="4"/>
      <c r="S125" s="4"/>
      <c r="X125" s="9">
        <f ca="1"/>
        <v>0.30187930559551973</v>
      </c>
      <c r="Y125" s="9">
        <f ca="1"/>
        <v>-1.0610616007039297</v>
      </c>
      <c r="AG125" s="9">
        <f ca="1"/>
        <v>1</v>
      </c>
      <c r="AH125" s="9">
        <f ca="1"/>
        <v>2.4845199</v>
      </c>
      <c r="AI125" s="9">
        <f ca="1"/>
        <v>-0.65583104999999997</v>
      </c>
      <c r="AJ125" s="9">
        <f ca="1"/>
        <v>0.25282387000000001</v>
      </c>
      <c r="AK125" s="9">
        <f ca="1"/>
        <v>-0.29878596000000002</v>
      </c>
    </row>
    <row r="126" spans="2:37" x14ac:dyDescent="0.5">
      <c r="B126">
        <v>1978.04</v>
      </c>
      <c r="C126" s="4">
        <v>0.60832759999999997</v>
      </c>
      <c r="D126" s="4">
        <v>-0.80325462000000003</v>
      </c>
      <c r="R126" s="4"/>
      <c r="S126" s="4"/>
      <c r="X126" s="9">
        <f ca="1"/>
        <v>-7.606613282379826E-2</v>
      </c>
      <c r="Y126" s="9">
        <f ca="1"/>
        <v>-0.69719678003084062</v>
      </c>
      <c r="AG126" s="9">
        <f ca="1"/>
        <v>1</v>
      </c>
      <c r="AH126" s="9">
        <f ca="1"/>
        <v>0.22819914999999999</v>
      </c>
      <c r="AI126" s="9">
        <f ca="1"/>
        <v>-0.64620953000000003</v>
      </c>
      <c r="AJ126" s="9">
        <f ca="1"/>
        <v>2.4845199</v>
      </c>
      <c r="AK126" s="9">
        <f ca="1"/>
        <v>-0.65583104999999997</v>
      </c>
    </row>
    <row r="127" spans="2:37" x14ac:dyDescent="0.5">
      <c r="B127">
        <v>1979.01</v>
      </c>
      <c r="C127" s="4">
        <v>-0.62190259999999997</v>
      </c>
      <c r="D127" s="4">
        <v>-0.86029971000000005</v>
      </c>
      <c r="R127" s="4"/>
      <c r="S127" s="4"/>
      <c r="X127" s="9">
        <f ca="1"/>
        <v>-5.147751212325935E-2</v>
      </c>
      <c r="Y127" s="9">
        <f ca="1"/>
        <v>-0.88849398748154085</v>
      </c>
      <c r="AG127" s="9">
        <f ca="1"/>
        <v>1</v>
      </c>
      <c r="AH127" s="9">
        <f ca="1"/>
        <v>0.60832759999999997</v>
      </c>
      <c r="AI127" s="9">
        <f ca="1"/>
        <v>-0.80325462000000003</v>
      </c>
      <c r="AJ127" s="9">
        <f ca="1"/>
        <v>0.22819914999999999</v>
      </c>
      <c r="AK127" s="9">
        <f ca="1"/>
        <v>-0.64620953000000003</v>
      </c>
    </row>
    <row r="128" spans="2:37" x14ac:dyDescent="0.5">
      <c r="B128">
        <v>1979.02</v>
      </c>
      <c r="C128" s="4">
        <v>-0.71937932999999998</v>
      </c>
      <c r="D128" s="4">
        <v>-1.0506781999999999</v>
      </c>
      <c r="R128" s="4"/>
      <c r="S128" s="4"/>
      <c r="X128" s="9">
        <f ca="1"/>
        <v>-0.22494524699073032</v>
      </c>
      <c r="Y128" s="9">
        <f ca="1"/>
        <v>-0.76385245751375952</v>
      </c>
      <c r="AG128" s="9">
        <f ca="1"/>
        <v>1</v>
      </c>
      <c r="AH128" s="9">
        <f ca="1"/>
        <v>-0.62190259999999997</v>
      </c>
      <c r="AI128" s="9">
        <f ca="1"/>
        <v>-0.86029971000000005</v>
      </c>
      <c r="AJ128" s="9">
        <f ca="1"/>
        <v>0.60832759999999997</v>
      </c>
      <c r="AK128" s="9">
        <f ca="1"/>
        <v>-0.80325462000000003</v>
      </c>
    </row>
    <row r="129" spans="2:37" x14ac:dyDescent="0.5">
      <c r="B129">
        <v>1979.03</v>
      </c>
      <c r="C129" s="4">
        <v>0.27378757999999997</v>
      </c>
      <c r="D129" s="4">
        <v>-0.90772328000000002</v>
      </c>
      <c r="R129" s="4"/>
      <c r="S129" s="4"/>
      <c r="X129" s="9">
        <f ca="1"/>
        <v>-0.22430856004279387</v>
      </c>
      <c r="Y129" s="9">
        <f ca="1"/>
        <v>-0.94555563091348671</v>
      </c>
      <c r="AG129" s="9">
        <f ca="1"/>
        <v>1</v>
      </c>
      <c r="AH129" s="9">
        <f ca="1"/>
        <v>-0.71937932999999998</v>
      </c>
      <c r="AI129" s="9">
        <f ca="1"/>
        <v>-1.0506781999999999</v>
      </c>
      <c r="AJ129" s="9">
        <f ca="1"/>
        <v>-0.62190259999999997</v>
      </c>
      <c r="AK129" s="9">
        <f ca="1"/>
        <v>-0.86029971000000005</v>
      </c>
    </row>
    <row r="130" spans="2:37" x14ac:dyDescent="0.5">
      <c r="B130">
        <v>1979.04</v>
      </c>
      <c r="C130" s="4">
        <v>-0.81541189999999997</v>
      </c>
      <c r="D130" s="4">
        <v>-0.83143507000000005</v>
      </c>
      <c r="R130" s="4"/>
      <c r="S130" s="4"/>
      <c r="X130" s="9">
        <f ca="1"/>
        <v>-0.4200229599117562</v>
      </c>
      <c r="Y130" s="9">
        <f ca="1"/>
        <v>-0.79097823151486935</v>
      </c>
      <c r="AG130" s="9">
        <f ca="1"/>
        <v>1</v>
      </c>
      <c r="AH130" s="9">
        <f ca="1"/>
        <v>0.27378757999999997</v>
      </c>
      <c r="AI130" s="9">
        <f ca="1"/>
        <v>-0.90772328000000002</v>
      </c>
      <c r="AJ130" s="9">
        <f ca="1"/>
        <v>-0.71937932999999998</v>
      </c>
      <c r="AK130" s="9">
        <f ca="1"/>
        <v>-1.0506781999999999</v>
      </c>
    </row>
    <row r="131" spans="2:37" x14ac:dyDescent="0.5">
      <c r="B131">
        <v>1980.01</v>
      </c>
      <c r="C131" s="4">
        <v>0.37267818000000003</v>
      </c>
      <c r="D131" s="4">
        <v>-0.52181354999999996</v>
      </c>
      <c r="R131" s="4"/>
      <c r="S131" s="4"/>
      <c r="X131" s="9">
        <f ca="1"/>
        <v>-0.36615045504622662</v>
      </c>
      <c r="Y131" s="9">
        <f ca="1"/>
        <v>-0.64874874450038256</v>
      </c>
      <c r="AG131" s="9">
        <f ca="1"/>
        <v>1</v>
      </c>
      <c r="AH131" s="9">
        <f ca="1"/>
        <v>-0.81541189999999997</v>
      </c>
      <c r="AI131" s="9">
        <f ca="1"/>
        <v>-0.83143507000000005</v>
      </c>
      <c r="AJ131" s="9">
        <f ca="1"/>
        <v>0.27378757999999997</v>
      </c>
      <c r="AK131" s="9">
        <f ca="1"/>
        <v>-0.90772328000000002</v>
      </c>
    </row>
    <row r="132" spans="2:37" x14ac:dyDescent="0.5">
      <c r="B132">
        <v>1980.02</v>
      </c>
      <c r="C132" s="4">
        <v>-3.0162463000000002</v>
      </c>
      <c r="D132" s="4">
        <v>0.48780795999999998</v>
      </c>
      <c r="R132" s="4"/>
      <c r="S132" s="4"/>
      <c r="X132" s="9">
        <f ca="1"/>
        <v>-0.45745545390861653</v>
      </c>
      <c r="Y132" s="9">
        <f ca="1"/>
        <v>-0.37670204785694311</v>
      </c>
      <c r="AG132" s="9">
        <f ca="1"/>
        <v>1</v>
      </c>
      <c r="AH132" s="9">
        <f ca="1"/>
        <v>0.37267818000000003</v>
      </c>
      <c r="AI132" s="9">
        <f ca="1"/>
        <v>-0.52181354999999996</v>
      </c>
      <c r="AJ132" s="9">
        <f ca="1"/>
        <v>-0.81541189999999997</v>
      </c>
      <c r="AK132" s="9">
        <f ca="1"/>
        <v>-0.83143507000000005</v>
      </c>
    </row>
    <row r="133" spans="2:37" x14ac:dyDescent="0.5">
      <c r="B133">
        <v>1980.03</v>
      </c>
      <c r="C133" s="4">
        <v>-0.55854890000000001</v>
      </c>
      <c r="D133" s="4">
        <v>0.79742957000000003</v>
      </c>
      <c r="R133" s="4"/>
      <c r="S133" s="4"/>
      <c r="X133" s="9">
        <f ca="1"/>
        <v>-0.97709127091161863</v>
      </c>
      <c r="Y133" s="9">
        <f ca="1"/>
        <v>1.2088196869526997</v>
      </c>
      <c r="AG133" s="9">
        <f ca="1"/>
        <v>1</v>
      </c>
      <c r="AH133" s="9">
        <f ca="1"/>
        <v>-3.0162463000000002</v>
      </c>
      <c r="AI133" s="9">
        <f ca="1"/>
        <v>0.48780795999999998</v>
      </c>
      <c r="AJ133" s="9">
        <f ca="1"/>
        <v>0.37267818000000003</v>
      </c>
      <c r="AK133" s="9">
        <f ca="1"/>
        <v>-0.52181354999999996</v>
      </c>
    </row>
    <row r="134" spans="2:37" x14ac:dyDescent="0.5">
      <c r="B134">
        <v>1980.04</v>
      </c>
      <c r="C134" s="4">
        <v>0.63631455000000003</v>
      </c>
      <c r="D134" s="4">
        <v>0.50705109000000004</v>
      </c>
      <c r="R134" s="4"/>
      <c r="S134" s="4"/>
      <c r="X134" s="9">
        <f ca="1"/>
        <v>-0.24795272205558144</v>
      </c>
      <c r="Y134" s="9">
        <f ca="1"/>
        <v>1.0091534508841919</v>
      </c>
      <c r="AG134" s="9">
        <f ca="1"/>
        <v>1</v>
      </c>
      <c r="AH134" s="9">
        <f ca="1"/>
        <v>-0.55854890000000001</v>
      </c>
      <c r="AI134" s="9">
        <f ca="1"/>
        <v>0.79742957000000003</v>
      </c>
      <c r="AJ134" s="9">
        <f ca="1"/>
        <v>-3.0162463000000002</v>
      </c>
      <c r="AK134" s="9">
        <f ca="1"/>
        <v>0.48780795999999998</v>
      </c>
    </row>
    <row r="135" spans="2:37" x14ac:dyDescent="0.5">
      <c r="B135">
        <v>1981.01</v>
      </c>
      <c r="C135" s="4">
        <v>1.2913326999999999</v>
      </c>
      <c r="D135" s="4">
        <v>0.51667260000000004</v>
      </c>
      <c r="R135" s="4"/>
      <c r="S135" s="4"/>
      <c r="X135" s="9">
        <f ca="1"/>
        <v>0.40899086870696033</v>
      </c>
      <c r="Y135" s="9">
        <f ca="1"/>
        <v>0.27702309539810982</v>
      </c>
      <c r="AG135" s="9">
        <f ca="1"/>
        <v>1</v>
      </c>
      <c r="AH135" s="9">
        <f ca="1"/>
        <v>0.63631455000000003</v>
      </c>
      <c r="AI135" s="9">
        <f ca="1"/>
        <v>0.50705109000000004</v>
      </c>
      <c r="AJ135" s="9">
        <f ca="1"/>
        <v>-0.55854890000000001</v>
      </c>
      <c r="AK135" s="9">
        <f ca="1"/>
        <v>0.79742957000000003</v>
      </c>
    </row>
    <row r="136" spans="2:37" x14ac:dyDescent="0.5">
      <c r="B136">
        <v>1981.02</v>
      </c>
      <c r="C136" s="4">
        <v>-0.95984849999999999</v>
      </c>
      <c r="D136" s="4">
        <v>0.45962752000000001</v>
      </c>
      <c r="R136" s="4"/>
      <c r="S136" s="4"/>
      <c r="X136" s="9">
        <f ca="1"/>
        <v>0.24304148303910822</v>
      </c>
      <c r="Y136" s="9">
        <f ca="1"/>
        <v>0.29717130309752765</v>
      </c>
      <c r="AG136" s="9">
        <f ca="1"/>
        <v>1</v>
      </c>
      <c r="AH136" s="9">
        <f ca="1"/>
        <v>1.2913326999999999</v>
      </c>
      <c r="AI136" s="9">
        <f ca="1"/>
        <v>0.51667260000000004</v>
      </c>
      <c r="AJ136" s="9">
        <f ca="1"/>
        <v>0.63631455000000003</v>
      </c>
      <c r="AK136" s="9">
        <f ca="1"/>
        <v>0.50705109000000004</v>
      </c>
    </row>
    <row r="137" spans="2:37" x14ac:dyDescent="0.5">
      <c r="B137">
        <v>1981.03</v>
      </c>
      <c r="C137" s="4">
        <v>-0.18297455000000001</v>
      </c>
      <c r="D137" s="4">
        <v>0.43591573</v>
      </c>
      <c r="R137" s="4"/>
      <c r="S137" s="4"/>
      <c r="X137" s="9">
        <f ca="1"/>
        <v>0.16243355303713158</v>
      </c>
      <c r="Y137" s="9">
        <f ca="1"/>
        <v>0.46575891424594756</v>
      </c>
      <c r="AG137" s="9">
        <f ca="1"/>
        <v>1</v>
      </c>
      <c r="AH137" s="9">
        <f ca="1"/>
        <v>-0.95984849999999999</v>
      </c>
      <c r="AI137" s="9">
        <f ca="1"/>
        <v>0.45962752000000001</v>
      </c>
      <c r="AJ137" s="9">
        <f ca="1"/>
        <v>1.2913326999999999</v>
      </c>
      <c r="AK137" s="9">
        <f ca="1"/>
        <v>0.51667260000000004</v>
      </c>
    </row>
    <row r="138" spans="2:37" x14ac:dyDescent="0.5">
      <c r="B138">
        <v>1981.04</v>
      </c>
      <c r="C138" s="4">
        <v>-2.0316947999999999</v>
      </c>
      <c r="D138" s="4">
        <v>1.2455372</v>
      </c>
      <c r="R138" s="4"/>
      <c r="S138" s="4"/>
      <c r="X138" s="9">
        <f ca="1"/>
        <v>7.2491180599457916E-2</v>
      </c>
      <c r="Y138" s="9">
        <f ca="1"/>
        <v>0.43262773922588638</v>
      </c>
      <c r="AG138" s="9">
        <f ca="1"/>
        <v>1</v>
      </c>
      <c r="AH138" s="9">
        <f ca="1"/>
        <v>-0.18297455000000001</v>
      </c>
      <c r="AI138" s="9">
        <f ca="1"/>
        <v>0.43591573</v>
      </c>
      <c r="AJ138" s="9">
        <f ca="1"/>
        <v>-0.95984849999999999</v>
      </c>
      <c r="AK138" s="9">
        <f ca="1"/>
        <v>0.45962752000000001</v>
      </c>
    </row>
    <row r="139" spans="2:37" x14ac:dyDescent="0.5">
      <c r="B139">
        <v>1982.01</v>
      </c>
      <c r="C139" s="4">
        <v>-2.1463445999999999</v>
      </c>
      <c r="D139" s="4">
        <v>1.8218255000000001</v>
      </c>
      <c r="R139" s="4"/>
      <c r="S139" s="4"/>
      <c r="X139" s="9">
        <f ca="1"/>
        <v>-0.53787619105271978</v>
      </c>
      <c r="Y139" s="9">
        <f ca="1"/>
        <v>1.7192006143873031</v>
      </c>
      <c r="AG139" s="9">
        <f ca="1"/>
        <v>1</v>
      </c>
      <c r="AH139" s="9">
        <f ca="1"/>
        <v>-2.0316947999999999</v>
      </c>
      <c r="AI139" s="9">
        <f ca="1"/>
        <v>1.2455372</v>
      </c>
      <c r="AJ139" s="9">
        <f ca="1"/>
        <v>-0.18297455000000001</v>
      </c>
      <c r="AK139" s="9">
        <f ca="1"/>
        <v>0.43591573</v>
      </c>
    </row>
    <row r="140" spans="2:37" x14ac:dyDescent="0.5">
      <c r="B140">
        <v>1982.02</v>
      </c>
      <c r="C140" s="4">
        <v>-0.32584695000000002</v>
      </c>
      <c r="D140" s="4">
        <v>2.3981137000000001</v>
      </c>
      <c r="R140" s="4"/>
      <c r="S140" s="4"/>
      <c r="X140" s="9">
        <f ca="1"/>
        <v>-0.25780175739924549</v>
      </c>
      <c r="Y140" s="9">
        <f ca="1"/>
        <v>2.2190044657577248</v>
      </c>
      <c r="AG140" s="9">
        <f ca="1"/>
        <v>1</v>
      </c>
      <c r="AH140" s="9">
        <f ca="1"/>
        <v>-2.1463445999999999</v>
      </c>
      <c r="AI140" s="9">
        <f ca="1"/>
        <v>1.8218255000000001</v>
      </c>
      <c r="AJ140" s="9">
        <f ca="1"/>
        <v>-2.0316947999999999</v>
      </c>
      <c r="AK140" s="9">
        <f ca="1"/>
        <v>1.2455372</v>
      </c>
    </row>
    <row r="141" spans="2:37" x14ac:dyDescent="0.5">
      <c r="B141">
        <v>1982.03</v>
      </c>
      <c r="C141" s="4">
        <v>-1.4270201</v>
      </c>
      <c r="D141" s="4">
        <v>2.8410685999999998</v>
      </c>
      <c r="R141" s="4"/>
      <c r="S141" s="4"/>
      <c r="X141" s="9">
        <f ca="1"/>
        <v>2.764669563785449E-2</v>
      </c>
      <c r="Y141" s="9">
        <f ca="1"/>
        <v>2.5336928411937372</v>
      </c>
      <c r="AG141" s="9">
        <f ca="1"/>
        <v>1</v>
      </c>
      <c r="AH141" s="9">
        <f ca="1"/>
        <v>-0.32584695000000002</v>
      </c>
      <c r="AI141" s="9">
        <f ca="1"/>
        <v>2.3981137000000001</v>
      </c>
      <c r="AJ141" s="9">
        <f ca="1"/>
        <v>-2.1463445999999999</v>
      </c>
      <c r="AK141" s="9">
        <f ca="1"/>
        <v>1.8218255000000001</v>
      </c>
    </row>
    <row r="142" spans="2:37" x14ac:dyDescent="0.5">
      <c r="B142">
        <v>1982.04</v>
      </c>
      <c r="C142" s="4">
        <v>-0.47299770000000002</v>
      </c>
      <c r="D142" s="4">
        <v>3.5840238000000002</v>
      </c>
      <c r="R142" s="4"/>
      <c r="S142" s="4"/>
      <c r="X142" s="9">
        <f ca="1"/>
        <v>0.28514133491652216</v>
      </c>
      <c r="Y142" s="9">
        <f ca="1"/>
        <v>2.9608902862919062</v>
      </c>
      <c r="AG142" s="9">
        <f ca="1"/>
        <v>1</v>
      </c>
      <c r="AH142" s="9">
        <f ca="1"/>
        <v>-1.4270201</v>
      </c>
      <c r="AI142" s="9">
        <f ca="1"/>
        <v>2.8410685999999998</v>
      </c>
      <c r="AJ142" s="9">
        <f ca="1"/>
        <v>-0.32584695000000002</v>
      </c>
      <c r="AK142" s="9">
        <f ca="1"/>
        <v>2.3981137000000001</v>
      </c>
    </row>
    <row r="143" spans="2:37" x14ac:dyDescent="0.5">
      <c r="B143">
        <v>1983.01</v>
      </c>
      <c r="C143" s="4">
        <v>0.23535771999999999</v>
      </c>
      <c r="D143" s="4">
        <v>3.2603119999999999</v>
      </c>
      <c r="R143" s="4"/>
      <c r="S143" s="4"/>
      <c r="X143" s="9">
        <f ca="1"/>
        <v>0.24118511357716388</v>
      </c>
      <c r="Y143" s="9">
        <f ca="1"/>
        <v>3.6861457373865312</v>
      </c>
      <c r="AG143" s="9">
        <f ca="1"/>
        <v>1</v>
      </c>
      <c r="AH143" s="9">
        <f ca="1"/>
        <v>-0.47299770000000002</v>
      </c>
      <c r="AI143" s="9">
        <f ca="1"/>
        <v>3.5840238000000002</v>
      </c>
      <c r="AJ143" s="9">
        <f ca="1"/>
        <v>-1.4270201</v>
      </c>
      <c r="AK143" s="9">
        <f ca="1"/>
        <v>2.8410685999999998</v>
      </c>
    </row>
    <row r="144" spans="2:37" x14ac:dyDescent="0.5">
      <c r="B144">
        <v>1983.02</v>
      </c>
      <c r="C144" s="4">
        <v>1.6000612999999999</v>
      </c>
      <c r="D144" s="4">
        <v>3.0032662000000001</v>
      </c>
      <c r="R144" s="4"/>
      <c r="S144" s="4"/>
      <c r="X144" s="9">
        <f ca="1"/>
        <v>1.2045992129972247</v>
      </c>
      <c r="Y144" s="9">
        <f ca="1"/>
        <v>2.8317918307239722</v>
      </c>
      <c r="AG144" s="9">
        <f ca="1"/>
        <v>1</v>
      </c>
      <c r="AH144" s="9">
        <f ca="1"/>
        <v>0.23535771999999999</v>
      </c>
      <c r="AI144" s="9">
        <f ca="1"/>
        <v>3.2603119999999999</v>
      </c>
      <c r="AJ144" s="9">
        <f ca="1"/>
        <v>-0.47299770000000002</v>
      </c>
      <c r="AK144" s="9">
        <f ca="1"/>
        <v>3.5840238000000002</v>
      </c>
    </row>
    <row r="145" spans="2:37" x14ac:dyDescent="0.5">
      <c r="B145">
        <v>1983.03</v>
      </c>
      <c r="C145" s="4">
        <v>0.84039410000000003</v>
      </c>
      <c r="D145" s="4">
        <v>2.2128880999999998</v>
      </c>
      <c r="R145" s="4"/>
      <c r="S145" s="4"/>
      <c r="X145" s="9">
        <f ca="1"/>
        <v>1.1986040159214788</v>
      </c>
      <c r="Y145" s="9">
        <f ca="1"/>
        <v>2.4402174892213093</v>
      </c>
      <c r="AG145" s="9">
        <f ca="1"/>
        <v>1</v>
      </c>
      <c r="AH145" s="9">
        <f ca="1"/>
        <v>1.6000612999999999</v>
      </c>
      <c r="AI145" s="9">
        <f ca="1"/>
        <v>3.0032662000000001</v>
      </c>
      <c r="AJ145" s="9">
        <f ca="1"/>
        <v>0.23535771999999999</v>
      </c>
      <c r="AK145" s="9">
        <f ca="1"/>
        <v>3.2603119999999999</v>
      </c>
    </row>
    <row r="146" spans="2:37" x14ac:dyDescent="0.5">
      <c r="B146">
        <v>1983.04</v>
      </c>
      <c r="C146" s="4">
        <v>1.1347240000000001</v>
      </c>
      <c r="D146" s="4">
        <v>1.3558429999999999</v>
      </c>
      <c r="R146" s="4"/>
      <c r="S146" s="4"/>
      <c r="X146" s="9">
        <f ca="1"/>
        <v>1.4653302295967328</v>
      </c>
      <c r="Y146" s="9">
        <f ca="1"/>
        <v>1.5431757168052667</v>
      </c>
      <c r="AG146" s="9">
        <f ca="1"/>
        <v>1</v>
      </c>
      <c r="AH146" s="9">
        <f ca="1"/>
        <v>0.84039410000000003</v>
      </c>
      <c r="AI146" s="9">
        <f ca="1"/>
        <v>2.2128880999999998</v>
      </c>
      <c r="AJ146" s="9">
        <f ca="1"/>
        <v>1.6000612999999999</v>
      </c>
      <c r="AK146" s="9">
        <f ca="1"/>
        <v>3.0032662000000001</v>
      </c>
    </row>
    <row r="147" spans="2:37" x14ac:dyDescent="0.5">
      <c r="B147">
        <v>1984.01</v>
      </c>
      <c r="C147" s="4">
        <v>1.9158725999999999</v>
      </c>
      <c r="D147" s="4">
        <v>0.66546455999999998</v>
      </c>
      <c r="R147" s="4"/>
      <c r="S147" s="4"/>
      <c r="X147" s="9">
        <f ca="1"/>
        <v>1.2641116000311243</v>
      </c>
      <c r="Y147" s="9">
        <f ca="1"/>
        <v>0.71750099043118543</v>
      </c>
      <c r="AG147" s="9">
        <f ca="1"/>
        <v>1</v>
      </c>
      <c r="AH147" s="9">
        <f ca="1"/>
        <v>1.1347240000000001</v>
      </c>
      <c r="AI147" s="9">
        <f ca="1"/>
        <v>1.3558429999999999</v>
      </c>
      <c r="AJ147" s="9">
        <f ca="1"/>
        <v>0.84039410000000003</v>
      </c>
      <c r="AK147" s="9">
        <f ca="1"/>
        <v>2.2128880999999998</v>
      </c>
    </row>
    <row r="148" spans="2:37" x14ac:dyDescent="0.5">
      <c r="B148">
        <v>1984.02</v>
      </c>
      <c r="C148" s="4">
        <v>0.70740570000000003</v>
      </c>
      <c r="D148" s="4">
        <v>0.20841937999999999</v>
      </c>
      <c r="R148" s="4"/>
      <c r="S148" s="4"/>
      <c r="X148" s="9">
        <f ca="1"/>
        <v>0.98379449860615831</v>
      </c>
      <c r="Y148" s="9">
        <f ca="1"/>
        <v>5.2366008598802583E-2</v>
      </c>
      <c r="AG148" s="9">
        <f ca="1"/>
        <v>1</v>
      </c>
      <c r="AH148" s="9">
        <f ca="1"/>
        <v>1.9158725999999999</v>
      </c>
      <c r="AI148" s="9">
        <f ca="1"/>
        <v>0.66546455999999998</v>
      </c>
      <c r="AJ148" s="9">
        <f ca="1"/>
        <v>1.1347240000000001</v>
      </c>
      <c r="AK148" s="9">
        <f ca="1"/>
        <v>1.3558429999999999</v>
      </c>
    </row>
    <row r="149" spans="2:37" x14ac:dyDescent="0.5">
      <c r="B149">
        <v>1984.03</v>
      </c>
      <c r="C149" s="4">
        <v>1.8959673E-2</v>
      </c>
      <c r="D149" s="4">
        <v>0.18470759</v>
      </c>
      <c r="R149" s="4"/>
      <c r="S149" s="4"/>
      <c r="X149" s="9">
        <f ca="1"/>
        <v>0.59593018048379898</v>
      </c>
      <c r="Y149" s="9">
        <f ca="1"/>
        <v>-0.14858815966459074</v>
      </c>
      <c r="AG149" s="9">
        <f ca="1"/>
        <v>1</v>
      </c>
      <c r="AH149" s="9">
        <f ca="1"/>
        <v>0.70740570000000003</v>
      </c>
      <c r="AI149" s="9">
        <f ca="1"/>
        <v>0.20841937999999999</v>
      </c>
      <c r="AJ149" s="9">
        <f ca="1"/>
        <v>1.9158725999999999</v>
      </c>
      <c r="AK149" s="9">
        <f ca="1"/>
        <v>0.66546455999999998</v>
      </c>
    </row>
    <row r="150" spans="2:37" x14ac:dyDescent="0.5">
      <c r="B150">
        <v>1984.04</v>
      </c>
      <c r="C150" s="4">
        <v>-0.2112011</v>
      </c>
      <c r="D150" s="4">
        <v>2.7662504000000001E-2</v>
      </c>
      <c r="R150" s="4"/>
      <c r="S150" s="4"/>
      <c r="X150" s="9">
        <f ca="1"/>
        <v>9.3470071286572975E-2</v>
      </c>
      <c r="Y150" s="9">
        <f ca="1"/>
        <v>0.12850344656061036</v>
      </c>
      <c r="AG150" s="9">
        <f ca="1"/>
        <v>1</v>
      </c>
      <c r="AH150" s="9">
        <f ca="1"/>
        <v>1.8959673E-2</v>
      </c>
      <c r="AI150" s="9">
        <f ca="1"/>
        <v>0.18470759</v>
      </c>
      <c r="AJ150" s="9">
        <f ca="1"/>
        <v>0.70740570000000003</v>
      </c>
      <c r="AK150" s="9">
        <f ca="1"/>
        <v>0.20841937999999999</v>
      </c>
    </row>
    <row r="151" spans="2:37" x14ac:dyDescent="0.5">
      <c r="B151">
        <v>1985.01</v>
      </c>
      <c r="C151" s="4">
        <v>0.56439012</v>
      </c>
      <c r="D151" s="4">
        <v>-6.2715982000000003E-2</v>
      </c>
      <c r="R151" s="4"/>
      <c r="S151" s="4"/>
      <c r="X151" s="9">
        <f ca="1"/>
        <v>0.12018416160552697</v>
      </c>
      <c r="Y151" s="9">
        <f ca="1"/>
        <v>-2.302869046718721E-2</v>
      </c>
      <c r="AG151" s="9">
        <f ca="1"/>
        <v>1</v>
      </c>
      <c r="AH151" s="9">
        <f ca="1"/>
        <v>-0.2112011</v>
      </c>
      <c r="AI151" s="9">
        <f ca="1"/>
        <v>2.7662504000000001E-2</v>
      </c>
      <c r="AJ151" s="9">
        <f ca="1"/>
        <v>1.8959673E-2</v>
      </c>
      <c r="AK151" s="9">
        <f ca="1"/>
        <v>0.18470759</v>
      </c>
    </row>
    <row r="152" spans="2:37" x14ac:dyDescent="0.5">
      <c r="B152">
        <v>1985.02</v>
      </c>
      <c r="C152" s="4">
        <v>-2.0309028E-2</v>
      </c>
      <c r="D152" s="4">
        <v>-1.9761068999999999E-2</v>
      </c>
      <c r="R152" s="4"/>
      <c r="S152" s="4"/>
      <c r="X152" s="9">
        <f ca="1"/>
        <v>7.6791286554186197E-2</v>
      </c>
      <c r="Y152" s="9">
        <f ca="1"/>
        <v>-0.16360505593049599</v>
      </c>
      <c r="AG152" s="9">
        <f ca="1"/>
        <v>1</v>
      </c>
      <c r="AH152" s="9">
        <f ca="1"/>
        <v>0.56439012</v>
      </c>
      <c r="AI152" s="9">
        <f ca="1"/>
        <v>-6.2715982000000003E-2</v>
      </c>
      <c r="AJ152" s="9">
        <f ca="1"/>
        <v>-0.2112011</v>
      </c>
      <c r="AK152" s="9">
        <f ca="1"/>
        <v>2.7662504000000001E-2</v>
      </c>
    </row>
    <row r="153" spans="2:37" x14ac:dyDescent="0.5">
      <c r="B153">
        <v>1985.03</v>
      </c>
      <c r="C153" s="4">
        <v>0.38671145000000001</v>
      </c>
      <c r="D153" s="4">
        <v>-0.14347286000000001</v>
      </c>
      <c r="R153" s="4"/>
      <c r="S153" s="4"/>
      <c r="X153" s="9">
        <f ca="1"/>
        <v>-3.4757548013148815E-2</v>
      </c>
      <c r="Y153" s="9">
        <f ca="1"/>
        <v>-2.2148663822503859E-2</v>
      </c>
      <c r="AG153" s="9">
        <f ca="1"/>
        <v>1</v>
      </c>
      <c r="AH153" s="9">
        <f ca="1"/>
        <v>-2.0309028E-2</v>
      </c>
      <c r="AI153" s="9">
        <f ca="1"/>
        <v>-1.9761068999999999E-2</v>
      </c>
      <c r="AJ153" s="9">
        <f ca="1"/>
        <v>0.56439012</v>
      </c>
      <c r="AK153" s="9">
        <f ca="1"/>
        <v>-6.2715982000000003E-2</v>
      </c>
    </row>
    <row r="154" spans="2:37" x14ac:dyDescent="0.5">
      <c r="B154">
        <v>1985.04</v>
      </c>
      <c r="C154" s="4">
        <v>0.10390447</v>
      </c>
      <c r="D154" s="4">
        <v>-0.33385134</v>
      </c>
      <c r="R154" s="4"/>
      <c r="S154" s="4"/>
      <c r="X154" s="9">
        <f ca="1"/>
        <v>8.0489603736271287E-2</v>
      </c>
      <c r="Y154" s="9">
        <f ca="1"/>
        <v>-0.23605251109283029</v>
      </c>
      <c r="AG154" s="9">
        <f ca="1"/>
        <v>1</v>
      </c>
      <c r="AH154" s="9">
        <f ca="1"/>
        <v>0.38671145000000001</v>
      </c>
      <c r="AI154" s="9">
        <f ca="1"/>
        <v>-0.14347286000000001</v>
      </c>
      <c r="AJ154" s="9">
        <f ca="1"/>
        <v>-2.0309028E-2</v>
      </c>
      <c r="AK154" s="9">
        <f ca="1"/>
        <v>-1.9761068999999999E-2</v>
      </c>
    </row>
    <row r="155" spans="2:37" x14ac:dyDescent="0.5">
      <c r="B155">
        <v>1986.01</v>
      </c>
      <c r="C155" s="4">
        <v>0.96501970000000004</v>
      </c>
      <c r="D155" s="4">
        <v>-0.35756313000000001</v>
      </c>
      <c r="R155" s="4"/>
      <c r="S155" s="4"/>
      <c r="X155" s="9">
        <f ca="1"/>
        <v>8.5818561562926499E-2</v>
      </c>
      <c r="Y155" s="9">
        <f ca="1"/>
        <v>-0.41680180425431534</v>
      </c>
      <c r="AD155"/>
      <c r="AE155"/>
      <c r="AG155" s="9">
        <f ca="1"/>
        <v>1</v>
      </c>
      <c r="AH155" s="9">
        <f ca="1"/>
        <v>0.10390447</v>
      </c>
      <c r="AI155" s="9">
        <f ca="1"/>
        <v>-0.33385134</v>
      </c>
      <c r="AJ155" s="9">
        <f ca="1"/>
        <v>0.38671145000000001</v>
      </c>
      <c r="AK155" s="9">
        <f ca="1"/>
        <v>-0.14347286000000001</v>
      </c>
    </row>
    <row r="156" spans="2:37" x14ac:dyDescent="0.5">
      <c r="B156">
        <v>1986.02</v>
      </c>
      <c r="C156" s="4">
        <v>-1.0694489</v>
      </c>
      <c r="D156" s="4">
        <v>-0.24794151</v>
      </c>
      <c r="R156" s="4"/>
      <c r="S156" s="4"/>
      <c r="X156" s="9">
        <f ca="1"/>
        <v>-2.5249495024525614E-2</v>
      </c>
      <c r="Y156" s="9">
        <f ca="1"/>
        <v>-0.4631984184542276</v>
      </c>
      <c r="AD156"/>
      <c r="AE156"/>
      <c r="AG156" s="9">
        <f ca="1"/>
        <v>1</v>
      </c>
      <c r="AH156" s="9">
        <f ca="1"/>
        <v>0.96501970000000004</v>
      </c>
      <c r="AI156" s="9">
        <f ca="1"/>
        <v>-0.35756313000000001</v>
      </c>
      <c r="AJ156" s="9">
        <f ca="1"/>
        <v>0.10390447</v>
      </c>
      <c r="AK156" s="9">
        <f ca="1"/>
        <v>-0.33385134</v>
      </c>
    </row>
    <row r="157" spans="2:37" x14ac:dyDescent="0.5">
      <c r="B157">
        <v>1986.03</v>
      </c>
      <c r="C157" s="4">
        <v>-0.41471792000000002</v>
      </c>
      <c r="D157" s="4">
        <v>-0.4716533</v>
      </c>
      <c r="R157" s="4"/>
      <c r="S157" s="4"/>
      <c r="X157" s="9">
        <f ca="1"/>
        <v>-0.2137380361539572</v>
      </c>
      <c r="Y157" s="9">
        <f ca="1"/>
        <v>-9.0446884941886185E-2</v>
      </c>
      <c r="AD157"/>
      <c r="AE157"/>
      <c r="AG157" s="9">
        <f ca="1"/>
        <v>1</v>
      </c>
      <c r="AH157" s="9">
        <f ca="1"/>
        <v>-1.0694489</v>
      </c>
      <c r="AI157" s="9">
        <f ca="1"/>
        <v>-0.24794151</v>
      </c>
      <c r="AJ157" s="9">
        <f ca="1"/>
        <v>0.96501970000000004</v>
      </c>
      <c r="AK157" s="9">
        <f ca="1"/>
        <v>-0.35756313000000001</v>
      </c>
    </row>
    <row r="158" spans="2:37" x14ac:dyDescent="0.5">
      <c r="B158">
        <v>1986.04</v>
      </c>
      <c r="C158" s="4">
        <v>-5.5610828000000001E-2</v>
      </c>
      <c r="D158" s="4">
        <v>-0.62869849</v>
      </c>
      <c r="R158" s="4"/>
      <c r="S158" s="4"/>
      <c r="X158" s="9">
        <f ca="1"/>
        <v>-2.8457854703044433E-2</v>
      </c>
      <c r="Y158" s="9">
        <f ca="1"/>
        <v>-0.45168827463593247</v>
      </c>
      <c r="AD158"/>
      <c r="AE158"/>
      <c r="AG158" s="9">
        <f ca="1"/>
        <v>1</v>
      </c>
      <c r="AH158" s="9">
        <f ca="1"/>
        <v>-0.41471792000000002</v>
      </c>
      <c r="AI158" s="9">
        <f ca="1"/>
        <v>-0.4716533</v>
      </c>
      <c r="AJ158" s="9">
        <f ca="1"/>
        <v>-1.0694489</v>
      </c>
      <c r="AK158" s="9">
        <f ca="1"/>
        <v>-0.24794151</v>
      </c>
    </row>
    <row r="159" spans="2:37" x14ac:dyDescent="0.5">
      <c r="B159">
        <v>1987.01</v>
      </c>
      <c r="C159" s="4">
        <v>0.64180477000000002</v>
      </c>
      <c r="D159" s="4">
        <v>-0.88574357000000004</v>
      </c>
      <c r="R159" s="4"/>
      <c r="S159" s="4"/>
      <c r="X159" s="9">
        <f ca="1"/>
        <v>-7.7766341167758379E-2</v>
      </c>
      <c r="Y159" s="9">
        <f ca="1"/>
        <v>-0.63018340317389554</v>
      </c>
      <c r="AD159"/>
      <c r="AE159"/>
      <c r="AG159" s="9">
        <f ca="1"/>
        <v>1</v>
      </c>
      <c r="AH159" s="9">
        <f ca="1"/>
        <v>-5.5610828000000001E-2</v>
      </c>
      <c r="AI159" s="9">
        <f ca="1"/>
        <v>-0.62869849</v>
      </c>
      <c r="AJ159" s="9">
        <f ca="1"/>
        <v>-0.41471792000000002</v>
      </c>
      <c r="AK159" s="9">
        <f ca="1"/>
        <v>-0.4716533</v>
      </c>
    </row>
    <row r="160" spans="2:37" x14ac:dyDescent="0.5">
      <c r="B160">
        <v>1987.02</v>
      </c>
      <c r="C160" s="4">
        <v>0.40370777000000002</v>
      </c>
      <c r="D160" s="4">
        <v>-1.2427887</v>
      </c>
      <c r="R160" s="4"/>
      <c r="S160" s="4"/>
      <c r="X160" s="9">
        <f ca="1"/>
        <v>3.9286382076951787E-3</v>
      </c>
      <c r="Y160" s="9">
        <f ca="1"/>
        <v>-1.0013006301116629</v>
      </c>
      <c r="AD160"/>
      <c r="AE160"/>
      <c r="AG160" s="9">
        <f ca="1"/>
        <v>1</v>
      </c>
      <c r="AH160" s="9">
        <f ca="1"/>
        <v>0.64180477000000002</v>
      </c>
      <c r="AI160" s="9">
        <f ca="1"/>
        <v>-0.88574357000000004</v>
      </c>
      <c r="AJ160" s="9">
        <f ca="1"/>
        <v>-5.5610828000000001E-2</v>
      </c>
      <c r="AK160" s="9">
        <f ca="1"/>
        <v>-0.62869849</v>
      </c>
    </row>
    <row r="161" spans="2:37" x14ac:dyDescent="0.5">
      <c r="B161">
        <v>1987.03</v>
      </c>
      <c r="C161" s="4">
        <v>0.3802759</v>
      </c>
      <c r="D161" s="4">
        <v>-1.5331671</v>
      </c>
      <c r="R161" s="4"/>
      <c r="S161" s="4"/>
      <c r="X161" s="9">
        <f ca="1"/>
        <v>8.4040225916972577E-3</v>
      </c>
      <c r="Y161" s="9">
        <f ca="1"/>
        <v>-1.3627087280434376</v>
      </c>
      <c r="AD161"/>
      <c r="AE161"/>
      <c r="AG161" s="9">
        <f ca="1"/>
        <v>1</v>
      </c>
      <c r="AH161" s="9">
        <f ca="1"/>
        <v>0.40370777000000002</v>
      </c>
      <c r="AI161" s="9">
        <f ca="1"/>
        <v>-1.2427887</v>
      </c>
      <c r="AJ161" s="9">
        <f ca="1"/>
        <v>0.64180477000000002</v>
      </c>
      <c r="AK161" s="9">
        <f ca="1"/>
        <v>-0.88574357000000004</v>
      </c>
    </row>
    <row r="162" spans="2:37" x14ac:dyDescent="0.5">
      <c r="B162">
        <v>1987.04</v>
      </c>
      <c r="C162" s="4">
        <v>0.96375842</v>
      </c>
      <c r="D162" s="4">
        <v>-1.7235456</v>
      </c>
      <c r="R162" s="4"/>
      <c r="S162" s="4"/>
      <c r="X162" s="9">
        <f ca="1"/>
        <v>-0.14786218736287937</v>
      </c>
      <c r="Y162" s="9">
        <f ca="1"/>
        <v>-1.5911454397010842</v>
      </c>
      <c r="AD162"/>
      <c r="AE162"/>
      <c r="AG162" s="9">
        <f ca="1"/>
        <v>1</v>
      </c>
      <c r="AH162" s="9">
        <f ca="1"/>
        <v>0.3802759</v>
      </c>
      <c r="AI162" s="9">
        <f ca="1"/>
        <v>-1.5331671</v>
      </c>
      <c r="AJ162" s="9">
        <f ca="1"/>
        <v>0.40370777000000002</v>
      </c>
      <c r="AK162" s="9">
        <f ca="1"/>
        <v>-1.2427887</v>
      </c>
    </row>
    <row r="163" spans="2:37" x14ac:dyDescent="0.5">
      <c r="R163" s="4"/>
      <c r="S163" s="4"/>
      <c r="X163" s="9"/>
      <c r="Y163" s="9"/>
      <c r="AD163"/>
      <c r="AE163"/>
    </row>
    <row r="164" spans="2:37" x14ac:dyDescent="0.5">
      <c r="R164" s="4"/>
      <c r="S164" s="4"/>
      <c r="Y164" s="9"/>
      <c r="AD164"/>
      <c r="AE164"/>
    </row>
    <row r="165" spans="2:37" x14ac:dyDescent="0.5">
      <c r="R165" s="4"/>
      <c r="S165" s="4"/>
      <c r="AD165"/>
      <c r="AE165"/>
    </row>
    <row r="166" spans="2:37" x14ac:dyDescent="0.5">
      <c r="AD166" s="17"/>
      <c r="AE166" s="17"/>
    </row>
    <row r="167" spans="2:37" x14ac:dyDescent="0.5">
      <c r="AD167" s="17"/>
      <c r="AE167" s="17"/>
    </row>
    <row r="168" spans="2:37" x14ac:dyDescent="0.5">
      <c r="AD168" s="17"/>
      <c r="AE168" s="17"/>
    </row>
    <row r="169" spans="2:37" x14ac:dyDescent="0.5">
      <c r="AD169" s="17"/>
      <c r="AE169" s="17"/>
    </row>
    <row r="170" spans="2:37" x14ac:dyDescent="0.5">
      <c r="AD170" s="17"/>
      <c r="AE170" s="17"/>
    </row>
    <row r="171" spans="2:37" x14ac:dyDescent="0.5">
      <c r="AD171" s="17"/>
      <c r="AE171" s="17"/>
    </row>
    <row r="172" spans="2:37" x14ac:dyDescent="0.5">
      <c r="AD172" s="17"/>
    </row>
    <row r="173" spans="2:37" x14ac:dyDescent="0.5">
      <c r="AD173" s="17"/>
    </row>
    <row r="174" spans="2:37" x14ac:dyDescent="0.5">
      <c r="AD174" s="17"/>
    </row>
    <row r="175" spans="2:37" x14ac:dyDescent="0.5">
      <c r="AD175" s="17"/>
    </row>
    <row r="176" spans="2:37" x14ac:dyDescent="0.5">
      <c r="AD176" s="17"/>
    </row>
    <row r="177" spans="30:30" x14ac:dyDescent="0.5">
      <c r="AD177" s="17"/>
    </row>
    <row r="178" spans="30:30" x14ac:dyDescent="0.5">
      <c r="AD178" s="17"/>
    </row>
    <row r="179" spans="30:30" x14ac:dyDescent="0.5">
      <c r="AD179" s="17"/>
    </row>
    <row r="180" spans="30:30" x14ac:dyDescent="0.5">
      <c r="AD180" s="17"/>
    </row>
    <row r="181" spans="30:30" x14ac:dyDescent="0.5">
      <c r="AD181" s="17"/>
    </row>
    <row r="182" spans="30:30" x14ac:dyDescent="0.5">
      <c r="AD182" s="17"/>
    </row>
    <row r="183" spans="30:30" x14ac:dyDescent="0.5">
      <c r="AD183" s="17"/>
    </row>
    <row r="184" spans="30:30" x14ac:dyDescent="0.5">
      <c r="AD184" s="17"/>
    </row>
  </sheetData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Vector Autoregressive Example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Steiner</dc:creator>
  <cp:lastModifiedBy>Andreas Steiner</cp:lastModifiedBy>
  <dcterms:created xsi:type="dcterms:W3CDTF">2025-04-11T08:40:04Z</dcterms:created>
  <dcterms:modified xsi:type="dcterms:W3CDTF">2025-05-12T14:41:23Z</dcterms:modified>
</cp:coreProperties>
</file>